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 yWindow="6792" windowWidth="19320" windowHeight="5532"/>
  </bookViews>
  <sheets>
    <sheet name="Catalogue" sheetId="31" r:id="rId1"/>
    <sheet name="SS1" sheetId="32" state="veryHidden" r:id="rId2"/>
    <sheet name="SS2" sheetId="33" state="veryHidden" r:id="rId3"/>
    <sheet name="SS3" sheetId="34" state="veryHidden" r:id="rId4"/>
    <sheet name="SS4" sheetId="35" state="veryHidden" r:id="rId5"/>
    <sheet name="SS5" sheetId="36" state="veryHidden" r:id="rId6"/>
    <sheet name="SS6" sheetId="37" state="veryHidden" r:id="rId7"/>
    <sheet name="SS7" sheetId="38" state="veryHidden" r:id="rId8"/>
    <sheet name="SE1" sheetId="39" state="veryHidden" r:id="rId9"/>
    <sheet name="SE2" sheetId="40" state="veryHidden" r:id="rId10"/>
    <sheet name="SE3" sheetId="41" state="veryHidden" r:id="rId11"/>
    <sheet name="SE4" sheetId="42" state="veryHidden" r:id="rId12"/>
    <sheet name="SE7" sheetId="45" state="veryHidden" r:id="rId13"/>
    <sheet name="FF1" sheetId="46" state="veryHidden" r:id="rId14"/>
    <sheet name="FF2" sheetId="47" state="veryHidden" r:id="rId15"/>
    <sheet name="FF3" sheetId="48" state="veryHidden" r:id="rId16"/>
    <sheet name="FF5" sheetId="49" state="veryHidden" r:id="rId17"/>
    <sheet name="FF7" sheetId="50" state="veryHidden" r:id="rId18"/>
    <sheet name="FE3" sheetId="51" state="veryHidden" r:id="rId19"/>
    <sheet name="SF1" sheetId="52" state="veryHidden" r:id="rId20"/>
    <sheet name="SF2" sheetId="53" state="veryHidden" r:id="rId21"/>
    <sheet name="SF3" sheetId="54" state="veryHidden" r:id="rId22"/>
    <sheet name="SP1" sheetId="55" state="veryHidden" r:id="rId23"/>
    <sheet name="SP2" sheetId="56" state="veryHidden" r:id="rId24"/>
    <sheet name="SP3" sheetId="57" state="veryHidden" r:id="rId25"/>
    <sheet name="SP4" sheetId="58" state="veryHidden" r:id="rId26"/>
    <sheet name="SP5" sheetId="59" state="veryHidden" r:id="rId27"/>
    <sheet name="SP6" sheetId="60" state="veryHidden" r:id="rId28"/>
    <sheet name="SP9" sheetId="61" state="veryHidden" r:id="rId29"/>
    <sheet name="FP1" sheetId="62" state="veryHidden" r:id="rId30"/>
    <sheet name="FP2" sheetId="63" state="veryHidden" r:id="rId31"/>
    <sheet name="FP3" sheetId="64" state="veryHidden" r:id="rId32"/>
    <sheet name="ST1" sheetId="65" state="veryHidden" r:id="rId33"/>
    <sheet name="ST3" sheetId="66" state="veryHidden" r:id="rId34"/>
    <sheet name="TP1" sheetId="67" state="veryHidden" r:id="rId35"/>
    <sheet name="TP2" sheetId="68" state="veryHidden" r:id="rId36"/>
    <sheet name="PRICES" sheetId="43" state="veryHidden" r:id="rId37"/>
    <sheet name="WM" sheetId="44" state="veryHidden" r:id="rId38"/>
    <sheet name="SE5" sheetId="70" state="veryHidden" r:id="rId39"/>
    <sheet name="SE6" sheetId="69" state="veryHidden" r:id="rId40"/>
  </sheets>
  <definedNames>
    <definedName name="_xlnm._FilterDatabase" localSheetId="1" hidden="1">'SS1'!$E$4:$E$21</definedName>
    <definedName name="JOINTFE3">'FE3'!$A$1:$A$102</definedName>
    <definedName name="JOINTFF1">'FF1'!$A$3:$A$23</definedName>
    <definedName name="JOINTFF2">'FF2'!$A$3:$A$23</definedName>
    <definedName name="JOINTFF3">'FF3'!$A$3:$A$23</definedName>
    <definedName name="JOINTFF5">'FF5'!$A$1:$A$19</definedName>
    <definedName name="JOINTFF7">'FF7'!$A$1:$A$21</definedName>
    <definedName name="JOINTFP1">'FP1'!XFC$2:XFC$17</definedName>
    <definedName name="JOINTFP2">'FP2'!XFC$2:XFC$17</definedName>
    <definedName name="JOINTFP3">'FP3'!XFC$2:XFC$17</definedName>
    <definedName name="JOINTSE1">'SE1'!$A$2:$A$124</definedName>
    <definedName name="JOINTSE2">'SE2'!$A$2:$A$109</definedName>
    <definedName name="JOINTSE4">'SE4'!$A$2:$A$37</definedName>
    <definedName name="JOINTSE7">'SE7'!$A$3:$A$104</definedName>
    <definedName name="JOINTSF1">'SF1'!$A$1:$A$18</definedName>
    <definedName name="JOINTSF2">'SF2'!$A$1:$A$16</definedName>
    <definedName name="JOINTSF3">'SF3'!$A$1:$A$17</definedName>
    <definedName name="JOINTSP1">'SP1'!$A$1:$A$16</definedName>
    <definedName name="JOINTSP2">'SP2'!XFC$2:XFC$18</definedName>
    <definedName name="JOINTSP3">'SP3'!XFC$2:XFC$18</definedName>
    <definedName name="JOINTSP4">'SP4'!XFC$2:XFC$18</definedName>
    <definedName name="JOINTSP5">'SP5'!XFC$2:XFC$18</definedName>
    <definedName name="JOINTSP6">'SP6'!XFC$2:XFC$18</definedName>
    <definedName name="JOINTSP9">'SP9'!XFC$2:XFC$18</definedName>
    <definedName name="JOINTSS1">'SS1'!$A$4:$A$21</definedName>
    <definedName name="JOINTSS2">'SS2'!$A$4:$A$44</definedName>
    <definedName name="JOINTSS3">'SS3'!$A$4:$A$42</definedName>
    <definedName name="JOINTSS4">'SS4'!$A$2:$A$29</definedName>
    <definedName name="JOINTSS5">'SS5'!$A$2:$A$28</definedName>
    <definedName name="JOINTSS6">'SS6'!$A$2:$A$12</definedName>
    <definedName name="JOINTSS7">'SS7'!$A$2:$A$29</definedName>
    <definedName name="JOINTSSE3">'SE3'!$A$2:$A$37</definedName>
    <definedName name="JOINTST1">'ST1'!XFC$2:XFC$134</definedName>
    <definedName name="JOINTST3">'ST3'!XFC$2:XFC$115</definedName>
    <definedName name="JOINTTP1">'TP1'!XFC$2:XFC$6</definedName>
    <definedName name="JOINTTP2">'TP2'!XFC$2:XFC$6</definedName>
    <definedName name="PartColumn">#REF!</definedName>
    <definedName name="PartStart">#REF!</definedName>
    <definedName name="PRICES">PRICES!$A$1:$A$15</definedName>
    <definedName name="_xlnm.Print_Area" localSheetId="0">Catalogue!$A$4:$J$108</definedName>
    <definedName name="WM">WM!$A$1:$A$29</definedName>
  </definedNames>
  <calcPr calcId="145621"/>
</workbook>
</file>

<file path=xl/calcChain.xml><?xml version="1.0" encoding="utf-8"?>
<calcChain xmlns="http://schemas.openxmlformats.org/spreadsheetml/2006/main">
  <c r="I62" i="34" l="1"/>
  <c r="I61" i="34"/>
  <c r="I60" i="34"/>
  <c r="I59" i="34"/>
  <c r="I58" i="34"/>
  <c r="I57" i="34"/>
  <c r="I56" i="34"/>
  <c r="I55" i="34"/>
  <c r="I52" i="34"/>
  <c r="I51" i="34"/>
  <c r="I50" i="34"/>
  <c r="I49" i="34"/>
  <c r="I45" i="34"/>
  <c r="I44" i="34"/>
  <c r="I46" i="34"/>
  <c r="I63" i="33"/>
  <c r="I62" i="33"/>
  <c r="I61" i="33"/>
  <c r="I60" i="33"/>
  <c r="I59" i="33"/>
  <c r="I58" i="33"/>
  <c r="I54" i="33"/>
  <c r="I64" i="33"/>
  <c r="I53" i="33"/>
  <c r="I52" i="33"/>
  <c r="I51" i="33"/>
  <c r="I50" i="33"/>
  <c r="I49" i="33"/>
  <c r="I48" i="33"/>
  <c r="I47" i="33"/>
  <c r="I41" i="32"/>
  <c r="I40" i="32"/>
  <c r="I39" i="32"/>
  <c r="I38" i="32"/>
  <c r="I37" i="32"/>
  <c r="I36" i="32"/>
  <c r="I35" i="32"/>
  <c r="I34" i="32"/>
  <c r="I31" i="32"/>
  <c r="I30" i="32"/>
  <c r="I29" i="32"/>
  <c r="I28" i="32"/>
  <c r="I27" i="32"/>
  <c r="I26" i="32"/>
  <c r="I25" i="32"/>
  <c r="I24" i="32"/>
  <c r="I23" i="32"/>
  <c r="J10" i="31"/>
  <c r="J8" i="31"/>
  <c r="J6" i="31"/>
  <c r="I10" i="31"/>
  <c r="I8" i="31"/>
  <c r="I6" i="31"/>
  <c r="H10" i="31"/>
  <c r="H8" i="31"/>
  <c r="H6" i="31"/>
  <c r="G10" i="31"/>
  <c r="G8" i="31"/>
  <c r="G6" i="31"/>
  <c r="F10" i="31"/>
  <c r="F8" i="31"/>
  <c r="F6" i="31"/>
  <c r="D10" i="31"/>
  <c r="D8" i="31"/>
  <c r="D6" i="31"/>
  <c r="I69" i="34"/>
  <c r="I70" i="34"/>
  <c r="I68" i="34"/>
  <c r="I67" i="34"/>
  <c r="I66" i="34"/>
  <c r="I65" i="34"/>
  <c r="I64" i="34"/>
  <c r="I72" i="33"/>
  <c r="I71" i="33"/>
  <c r="I70" i="33"/>
  <c r="I69" i="33"/>
  <c r="I68" i="33"/>
  <c r="I67" i="33"/>
  <c r="I66" i="33"/>
  <c r="I43" i="32"/>
  <c r="I44" i="32"/>
  <c r="I46" i="32"/>
  <c r="I45" i="32"/>
  <c r="I49" i="32"/>
  <c r="I48" i="32"/>
  <c r="I47" i="32"/>
  <c r="I57" i="33" l="1"/>
  <c r="I46" i="33"/>
  <c r="E46" i="31" l="1"/>
  <c r="I2" i="32" l="1"/>
  <c r="I2" i="33"/>
  <c r="J30" i="31" l="1"/>
  <c r="J28" i="31"/>
  <c r="J9" i="70"/>
  <c r="J8" i="70"/>
  <c r="J7" i="70"/>
  <c r="J6" i="70"/>
  <c r="J5" i="70"/>
  <c r="J4" i="70"/>
  <c r="J3" i="70"/>
  <c r="J2" i="70"/>
  <c r="I28" i="31"/>
  <c r="H28" i="31"/>
  <c r="G28" i="31"/>
  <c r="F28" i="31"/>
  <c r="D28" i="31"/>
  <c r="I30" i="31" l="1"/>
  <c r="G30" i="31"/>
  <c r="H30" i="31"/>
  <c r="F30" i="31"/>
  <c r="D30" i="31"/>
  <c r="J9" i="69"/>
  <c r="J8" i="69"/>
  <c r="J7" i="69"/>
  <c r="J6" i="69"/>
  <c r="J5" i="69"/>
  <c r="J4" i="69"/>
  <c r="J3" i="69"/>
  <c r="J2" i="69"/>
  <c r="I48" i="34" l="1"/>
  <c r="I47" i="34"/>
  <c r="D14" i="31" l="1"/>
  <c r="D34" i="31" l="1"/>
  <c r="J78" i="31"/>
  <c r="I78" i="31"/>
  <c r="H78" i="31"/>
  <c r="G78" i="31"/>
  <c r="F78" i="31"/>
  <c r="D78" i="31"/>
  <c r="J76" i="31" l="1"/>
  <c r="I76" i="31"/>
  <c r="H76" i="31"/>
  <c r="G76" i="31"/>
  <c r="F76" i="31"/>
  <c r="D76" i="31"/>
  <c r="J74" i="31"/>
  <c r="I74" i="31"/>
  <c r="H74" i="31"/>
  <c r="G74" i="31"/>
  <c r="F74" i="31"/>
  <c r="D74" i="31"/>
  <c r="I72" i="31"/>
  <c r="J72" i="31"/>
  <c r="H72" i="31"/>
  <c r="G72" i="31"/>
  <c r="F72" i="31"/>
  <c r="D72" i="31"/>
  <c r="I70" i="31" l="1"/>
  <c r="H70" i="31"/>
  <c r="G70" i="31"/>
  <c r="F70" i="31"/>
  <c r="D70" i="31"/>
  <c r="I68" i="31"/>
  <c r="H68" i="31"/>
  <c r="G68" i="31"/>
  <c r="F68" i="31"/>
  <c r="D68" i="31"/>
  <c r="I66" i="31"/>
  <c r="H66" i="31"/>
  <c r="G66" i="31"/>
  <c r="F66" i="31"/>
  <c r="D66" i="31"/>
  <c r="J64" i="31"/>
  <c r="I64" i="31"/>
  <c r="H64" i="31"/>
  <c r="G64" i="31"/>
  <c r="F64" i="31"/>
  <c r="D64" i="31"/>
  <c r="J62" i="31"/>
  <c r="I62" i="31"/>
  <c r="H62" i="31"/>
  <c r="G62" i="31"/>
  <c r="F62" i="31"/>
  <c r="D62" i="31"/>
  <c r="J60" i="31"/>
  <c r="I60" i="31"/>
  <c r="H60" i="31"/>
  <c r="G60" i="31"/>
  <c r="F60" i="31"/>
  <c r="D60" i="31"/>
  <c r="J58" i="31"/>
  <c r="I58" i="31"/>
  <c r="H58" i="31"/>
  <c r="G58" i="31"/>
  <c r="F58" i="31"/>
  <c r="D58" i="31"/>
  <c r="J56" i="31"/>
  <c r="I56" i="31"/>
  <c r="H56" i="31"/>
  <c r="G56" i="31"/>
  <c r="F56" i="31"/>
  <c r="D56" i="31"/>
  <c r="J54" i="31"/>
  <c r="I54" i="31"/>
  <c r="H54" i="31"/>
  <c r="G54" i="31"/>
  <c r="F54" i="31"/>
  <c r="D54" i="31"/>
  <c r="J52" i="31" l="1"/>
  <c r="I52" i="31"/>
  <c r="H52" i="31"/>
  <c r="G52" i="31"/>
  <c r="F52" i="31"/>
  <c r="D52" i="31"/>
  <c r="J50" i="31"/>
  <c r="I50" i="31"/>
  <c r="H50" i="31"/>
  <c r="G50" i="31"/>
  <c r="F50" i="31"/>
  <c r="D50" i="31"/>
  <c r="J48" i="31" l="1"/>
  <c r="I48" i="31"/>
  <c r="H48" i="31"/>
  <c r="G48" i="31"/>
  <c r="F48" i="31"/>
  <c r="D48" i="31"/>
  <c r="J46" i="31"/>
  <c r="I46" i="31"/>
  <c r="H46" i="31"/>
  <c r="G46" i="31"/>
  <c r="F46" i="31"/>
  <c r="D46" i="31"/>
  <c r="I44" i="31" l="1"/>
  <c r="H44" i="31"/>
  <c r="G44" i="31"/>
  <c r="F44" i="31"/>
  <c r="D44" i="31"/>
  <c r="I42" i="31"/>
  <c r="H42" i="31"/>
  <c r="G42" i="31"/>
  <c r="F42" i="31"/>
  <c r="D42" i="31"/>
  <c r="I40" i="31"/>
  <c r="H40" i="31"/>
  <c r="G40" i="31"/>
  <c r="F40" i="31"/>
  <c r="D40" i="31"/>
  <c r="I2" i="49"/>
  <c r="I3" i="49"/>
  <c r="I4" i="49"/>
  <c r="I5" i="49"/>
  <c r="I6" i="49"/>
  <c r="I7" i="49"/>
  <c r="I8" i="49"/>
  <c r="I9" i="49"/>
  <c r="I10" i="49"/>
  <c r="I11" i="49"/>
  <c r="I12" i="49"/>
  <c r="I13" i="49"/>
  <c r="I14" i="49"/>
  <c r="I15" i="49"/>
  <c r="I16" i="49"/>
  <c r="I17" i="49"/>
  <c r="I18" i="49"/>
  <c r="I19" i="49"/>
  <c r="I1" i="49"/>
  <c r="I4" i="47" l="1"/>
  <c r="I5" i="47"/>
  <c r="I6" i="47"/>
  <c r="I7" i="47"/>
  <c r="I8" i="47"/>
  <c r="I9" i="47"/>
  <c r="I10" i="47"/>
  <c r="I11" i="47"/>
  <c r="I12" i="47"/>
  <c r="I13" i="47"/>
  <c r="I14" i="47"/>
  <c r="I15" i="47"/>
  <c r="I16" i="47"/>
  <c r="I17" i="47"/>
  <c r="I18" i="47"/>
  <c r="I19" i="47"/>
  <c r="I20" i="47"/>
  <c r="I21" i="47"/>
  <c r="I22" i="47"/>
  <c r="I23" i="47"/>
  <c r="I3" i="47"/>
  <c r="I4" i="46"/>
  <c r="I5" i="46"/>
  <c r="I6" i="46"/>
  <c r="I7" i="46"/>
  <c r="I8" i="46"/>
  <c r="I9" i="46"/>
  <c r="I10" i="46"/>
  <c r="I11" i="46"/>
  <c r="I12" i="46"/>
  <c r="I13" i="46"/>
  <c r="I14" i="46"/>
  <c r="I15" i="46"/>
  <c r="I16" i="46"/>
  <c r="I17" i="46"/>
  <c r="I18" i="46"/>
  <c r="I19" i="46"/>
  <c r="I20" i="46"/>
  <c r="I21" i="46"/>
  <c r="I22" i="46"/>
  <c r="I23" i="46"/>
  <c r="I3" i="46"/>
  <c r="I38" i="31"/>
  <c r="H38" i="31"/>
  <c r="G38" i="31"/>
  <c r="F38" i="31"/>
  <c r="D38" i="31"/>
  <c r="I36" i="31"/>
  <c r="H36" i="31"/>
  <c r="G36" i="31"/>
  <c r="F36" i="31"/>
  <c r="D36" i="31"/>
  <c r="I34" i="31"/>
  <c r="H34" i="31"/>
  <c r="G34" i="31"/>
  <c r="F34" i="31"/>
  <c r="I32" i="31"/>
  <c r="J12" i="45"/>
  <c r="J13" i="45"/>
  <c r="J14" i="45"/>
  <c r="J15" i="45"/>
  <c r="J16" i="45"/>
  <c r="J17" i="45"/>
  <c r="J18" i="45"/>
  <c r="J19" i="45"/>
  <c r="J20" i="45"/>
  <c r="J21" i="45"/>
  <c r="J22" i="45"/>
  <c r="J23" i="45"/>
  <c r="J24" i="45"/>
  <c r="J25" i="45"/>
  <c r="J26" i="45"/>
  <c r="J27" i="45"/>
  <c r="J28" i="45"/>
  <c r="J29" i="45"/>
  <c r="J30" i="45"/>
  <c r="J31" i="45"/>
  <c r="J32" i="45"/>
  <c r="J33" i="45"/>
  <c r="J34" i="45"/>
  <c r="J35" i="45"/>
  <c r="J36" i="45"/>
  <c r="J37" i="45"/>
  <c r="J38" i="45"/>
  <c r="J39" i="45"/>
  <c r="J40" i="45"/>
  <c r="J41" i="45"/>
  <c r="J42" i="45"/>
  <c r="J43" i="45"/>
  <c r="J44" i="45"/>
  <c r="J45" i="45"/>
  <c r="J46" i="45"/>
  <c r="J47" i="45"/>
  <c r="J48" i="45"/>
  <c r="J49" i="45"/>
  <c r="J50" i="45"/>
  <c r="J51" i="45"/>
  <c r="J52" i="45"/>
  <c r="J53" i="45"/>
  <c r="J54" i="45"/>
  <c r="J55" i="45"/>
  <c r="J56" i="45"/>
  <c r="J57" i="45"/>
  <c r="J58" i="45"/>
  <c r="J59" i="45"/>
  <c r="J60" i="45"/>
  <c r="J61" i="45"/>
  <c r="J62" i="45"/>
  <c r="J63" i="45"/>
  <c r="J64" i="45"/>
  <c r="J65" i="45"/>
  <c r="J66" i="45"/>
  <c r="J67" i="45"/>
  <c r="J68" i="45"/>
  <c r="J69" i="45"/>
  <c r="J70" i="45"/>
  <c r="J71" i="45"/>
  <c r="J72" i="45"/>
  <c r="J73" i="45"/>
  <c r="J74" i="45"/>
  <c r="J75" i="45"/>
  <c r="J76" i="45"/>
  <c r="J77" i="45"/>
  <c r="J78" i="45"/>
  <c r="J79" i="45"/>
  <c r="J80" i="45"/>
  <c r="J81" i="45"/>
  <c r="J82" i="45"/>
  <c r="J83" i="45"/>
  <c r="J84" i="45"/>
  <c r="J85" i="45"/>
  <c r="J86" i="45"/>
  <c r="J87" i="45"/>
  <c r="J88" i="45"/>
  <c r="J89" i="45"/>
  <c r="J90" i="45"/>
  <c r="J91" i="45"/>
  <c r="J92" i="45"/>
  <c r="J93" i="45"/>
  <c r="J94" i="45"/>
  <c r="J95" i="45"/>
  <c r="J96" i="45"/>
  <c r="J97" i="45"/>
  <c r="J98" i="45"/>
  <c r="J99" i="45"/>
  <c r="J100" i="45"/>
  <c r="J101" i="45"/>
  <c r="J102" i="45"/>
  <c r="J103" i="45"/>
  <c r="J104" i="45"/>
  <c r="J4" i="45"/>
  <c r="J5" i="45"/>
  <c r="J6" i="45"/>
  <c r="J7" i="45"/>
  <c r="J8" i="45"/>
  <c r="J9" i="45"/>
  <c r="J10" i="45"/>
  <c r="J11" i="45"/>
  <c r="J3" i="45"/>
  <c r="J32" i="31"/>
  <c r="H32" i="31"/>
  <c r="G32" i="31"/>
  <c r="F32" i="31"/>
  <c r="D32" i="31"/>
  <c r="J3" i="42" l="1"/>
  <c r="J4" i="42"/>
  <c r="J5" i="42"/>
  <c r="J6" i="42"/>
  <c r="J7" i="42"/>
  <c r="J8" i="42"/>
  <c r="J9" i="42"/>
  <c r="J10" i="42"/>
  <c r="J11" i="42"/>
  <c r="J12" i="42"/>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2" i="42"/>
  <c r="I26" i="41"/>
  <c r="I27" i="41"/>
  <c r="I28" i="41"/>
  <c r="I29" i="41"/>
  <c r="I30" i="41"/>
  <c r="I31" i="41"/>
  <c r="I32" i="41"/>
  <c r="I33" i="41"/>
  <c r="I34" i="41"/>
  <c r="I35" i="41"/>
  <c r="I36" i="41"/>
  <c r="I37" i="41"/>
  <c r="I3" i="41"/>
  <c r="I4" i="41"/>
  <c r="I5" i="41"/>
  <c r="I6" i="41"/>
  <c r="I7" i="41"/>
  <c r="I8" i="41"/>
  <c r="I9" i="41"/>
  <c r="I10" i="41"/>
  <c r="I11" i="41"/>
  <c r="I12" i="41"/>
  <c r="I13" i="41"/>
  <c r="I14" i="41"/>
  <c r="I15" i="41"/>
  <c r="I16" i="41"/>
  <c r="I17" i="41"/>
  <c r="I18" i="41"/>
  <c r="I19" i="41"/>
  <c r="I20" i="41"/>
  <c r="I21" i="41"/>
  <c r="I22" i="41"/>
  <c r="I23" i="41"/>
  <c r="I24" i="41"/>
  <c r="I25" i="41"/>
  <c r="I2" i="41"/>
  <c r="I3" i="40"/>
  <c r="I4" i="40"/>
  <c r="I5" i="40"/>
  <c r="I6" i="40"/>
  <c r="I7" i="40"/>
  <c r="I8" i="40"/>
  <c r="I9" i="40"/>
  <c r="I10" i="40"/>
  <c r="I11" i="40"/>
  <c r="I12" i="40"/>
  <c r="I13" i="40"/>
  <c r="I14" i="40"/>
  <c r="I15" i="40"/>
  <c r="I16" i="40"/>
  <c r="I17" i="40"/>
  <c r="I18" i="40"/>
  <c r="I19" i="40"/>
  <c r="I20" i="40"/>
  <c r="I21" i="40"/>
  <c r="I22" i="40"/>
  <c r="I23" i="40"/>
  <c r="I24" i="40"/>
  <c r="I25" i="40"/>
  <c r="I26" i="40"/>
  <c r="I27" i="40"/>
  <c r="I28" i="40"/>
  <c r="I29" i="40"/>
  <c r="I30" i="40"/>
  <c r="I31" i="40"/>
  <c r="I32" i="40"/>
  <c r="I33" i="40"/>
  <c r="I34" i="40"/>
  <c r="I35" i="40"/>
  <c r="I36" i="40"/>
  <c r="I37" i="40"/>
  <c r="I38" i="40"/>
  <c r="I39" i="40"/>
  <c r="I40" i="40"/>
  <c r="I41" i="40"/>
  <c r="I42" i="40"/>
  <c r="I43" i="40"/>
  <c r="I44" i="40"/>
  <c r="I45" i="40"/>
  <c r="I46" i="40"/>
  <c r="I47" i="40"/>
  <c r="I48" i="40"/>
  <c r="I49" i="40"/>
  <c r="I50" i="40"/>
  <c r="I51" i="40"/>
  <c r="I52" i="40"/>
  <c r="I53" i="40"/>
  <c r="I54" i="40"/>
  <c r="I55" i="40"/>
  <c r="I56" i="40"/>
  <c r="I57" i="40"/>
  <c r="I58" i="40"/>
  <c r="I59" i="40"/>
  <c r="I60" i="40"/>
  <c r="I61" i="40"/>
  <c r="I62" i="40"/>
  <c r="I63" i="40"/>
  <c r="I64" i="40"/>
  <c r="I65" i="40"/>
  <c r="I66" i="40"/>
  <c r="I67" i="40"/>
  <c r="I68" i="40"/>
  <c r="I69" i="40"/>
  <c r="I70" i="40"/>
  <c r="I71" i="40"/>
  <c r="I72" i="40"/>
  <c r="I73" i="40"/>
  <c r="I74" i="40"/>
  <c r="I75" i="40"/>
  <c r="I76" i="40"/>
  <c r="I77" i="40"/>
  <c r="I78" i="40"/>
  <c r="I79" i="40"/>
  <c r="I80" i="40"/>
  <c r="I81" i="40"/>
  <c r="I82" i="40"/>
  <c r="I83" i="40"/>
  <c r="I84" i="40"/>
  <c r="I85" i="40"/>
  <c r="I86" i="40"/>
  <c r="I87" i="40"/>
  <c r="I88" i="40"/>
  <c r="I89" i="40"/>
  <c r="I90" i="40"/>
  <c r="I91" i="40"/>
  <c r="I92" i="40"/>
  <c r="I93" i="40"/>
  <c r="I94" i="40"/>
  <c r="I95" i="40"/>
  <c r="I96" i="40"/>
  <c r="I97" i="40"/>
  <c r="I98" i="40"/>
  <c r="I99" i="40"/>
  <c r="I100" i="40"/>
  <c r="I101" i="40"/>
  <c r="I102" i="40"/>
  <c r="I103" i="40"/>
  <c r="I104" i="40"/>
  <c r="I105" i="40"/>
  <c r="I106" i="40"/>
  <c r="I107" i="40"/>
  <c r="I108" i="40"/>
  <c r="I109" i="40"/>
  <c r="I2" i="40"/>
  <c r="I124" i="39"/>
  <c r="I123" i="39"/>
  <c r="I122" i="39"/>
  <c r="I121" i="39"/>
  <c r="I120" i="39"/>
  <c r="I119" i="39"/>
  <c r="I118" i="39"/>
  <c r="I117" i="39"/>
  <c r="I116" i="39"/>
  <c r="I115" i="39"/>
  <c r="I114" i="39"/>
  <c r="I113" i="39"/>
  <c r="I112" i="39"/>
  <c r="I111" i="39"/>
  <c r="I110" i="39"/>
  <c r="I109" i="39"/>
  <c r="I108" i="39"/>
  <c r="I107" i="39"/>
  <c r="I106" i="39"/>
  <c r="I105" i="39"/>
  <c r="I104" i="39"/>
  <c r="I103" i="39"/>
  <c r="I102" i="39"/>
  <c r="I101" i="39"/>
  <c r="I100" i="39"/>
  <c r="I99" i="39"/>
  <c r="I98" i="39"/>
  <c r="I97" i="39"/>
  <c r="I96" i="39"/>
  <c r="I95" i="39"/>
  <c r="I94" i="39"/>
  <c r="I93" i="39"/>
  <c r="I92" i="39"/>
  <c r="I91" i="39"/>
  <c r="I90" i="39"/>
  <c r="I89" i="39"/>
  <c r="I88" i="39"/>
  <c r="I87" i="39"/>
  <c r="I86" i="39"/>
  <c r="I85" i="39"/>
  <c r="I84" i="39"/>
  <c r="I83" i="39"/>
  <c r="I82" i="39"/>
  <c r="I81" i="39"/>
  <c r="I80" i="39"/>
  <c r="I79" i="39"/>
  <c r="I78" i="39"/>
  <c r="I77" i="39"/>
  <c r="I76" i="39"/>
  <c r="I75" i="39"/>
  <c r="I74" i="39"/>
  <c r="I73" i="39"/>
  <c r="I72" i="39"/>
  <c r="I71" i="39"/>
  <c r="I70" i="39"/>
  <c r="I69" i="39"/>
  <c r="I68" i="39"/>
  <c r="I67" i="39"/>
  <c r="I66" i="39"/>
  <c r="I65" i="39"/>
  <c r="I64" i="39"/>
  <c r="I63" i="39"/>
  <c r="I62" i="39"/>
  <c r="I61" i="39"/>
  <c r="I60" i="39"/>
  <c r="I59" i="39"/>
  <c r="I58" i="39"/>
  <c r="I57" i="39"/>
  <c r="I56" i="39"/>
  <c r="I55" i="39"/>
  <c r="I54" i="39"/>
  <c r="I53" i="39"/>
  <c r="I52" i="39"/>
  <c r="I51" i="39"/>
  <c r="I50" i="39"/>
  <c r="I49" i="39"/>
  <c r="I48" i="39"/>
  <c r="I47" i="39"/>
  <c r="I46" i="39"/>
  <c r="I45" i="39"/>
  <c r="I44" i="39"/>
  <c r="I43" i="39"/>
  <c r="I42" i="39"/>
  <c r="I41" i="39"/>
  <c r="I40" i="39"/>
  <c r="I39" i="39"/>
  <c r="I38"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2" i="39"/>
  <c r="I3" i="38"/>
  <c r="I4" i="38"/>
  <c r="I5" i="38"/>
  <c r="I6" i="38"/>
  <c r="I7" i="38"/>
  <c r="I8" i="38"/>
  <c r="I9" i="38"/>
  <c r="I10" i="38"/>
  <c r="I11" i="38"/>
  <c r="I12" i="38"/>
  <c r="I13" i="38"/>
  <c r="I14" i="38"/>
  <c r="I15" i="38"/>
  <c r="I16" i="38"/>
  <c r="I17" i="38"/>
  <c r="I18" i="38"/>
  <c r="I19" i="38"/>
  <c r="I20" i="38"/>
  <c r="I21" i="38"/>
  <c r="I22" i="38"/>
  <c r="I23" i="38"/>
  <c r="I24" i="38"/>
  <c r="I25" i="38"/>
  <c r="I26" i="38"/>
  <c r="I27" i="38"/>
  <c r="I28" i="38"/>
  <c r="I29" i="38"/>
  <c r="I2" i="38"/>
  <c r="I3" i="37"/>
  <c r="I4" i="37"/>
  <c r="I5" i="37"/>
  <c r="I6" i="37"/>
  <c r="I7" i="37"/>
  <c r="I8" i="37"/>
  <c r="I9" i="37"/>
  <c r="I10" i="37"/>
  <c r="I11" i="37"/>
  <c r="I12" i="37"/>
  <c r="I2" i="37"/>
  <c r="I28" i="36"/>
  <c r="I27" i="36"/>
  <c r="I26" i="36"/>
  <c r="I25" i="36"/>
  <c r="I24" i="36"/>
  <c r="I23" i="36"/>
  <c r="I22" i="36"/>
  <c r="I21" i="36"/>
  <c r="I20" i="36"/>
  <c r="I19" i="36"/>
  <c r="I18" i="36"/>
  <c r="I17" i="36"/>
  <c r="I16" i="36"/>
  <c r="I15" i="36"/>
  <c r="I14" i="36"/>
  <c r="I13" i="36"/>
  <c r="I12" i="36"/>
  <c r="I11" i="36"/>
  <c r="I10" i="36"/>
  <c r="I9" i="36"/>
  <c r="I8" i="36"/>
  <c r="I7" i="36"/>
  <c r="I6" i="36"/>
  <c r="I5" i="36"/>
  <c r="I4" i="36"/>
  <c r="I3" i="36"/>
  <c r="I2" i="36"/>
  <c r="I29" i="35"/>
  <c r="I28" i="35"/>
  <c r="I27" i="35"/>
  <c r="I26" i="35"/>
  <c r="I25" i="35"/>
  <c r="I24" i="35"/>
  <c r="I23" i="35"/>
  <c r="I22" i="35"/>
  <c r="I21" i="35"/>
  <c r="I20" i="35"/>
  <c r="I19" i="35"/>
  <c r="I18" i="35"/>
  <c r="I17" i="35"/>
  <c r="I16" i="35"/>
  <c r="I15" i="35"/>
  <c r="I14" i="35"/>
  <c r="I13" i="35"/>
  <c r="I12" i="35"/>
  <c r="I11" i="35"/>
  <c r="I10" i="35"/>
  <c r="I9" i="35"/>
  <c r="I8" i="35"/>
  <c r="I7" i="35"/>
  <c r="I6" i="35"/>
  <c r="I5" i="35"/>
  <c r="I4" i="35"/>
  <c r="I3" i="35"/>
  <c r="I2" i="35"/>
  <c r="I37" i="34"/>
  <c r="I36" i="34"/>
  <c r="I35" i="34"/>
  <c r="I34" i="34"/>
  <c r="I30" i="34"/>
  <c r="I16" i="32"/>
  <c r="I42" i="34"/>
  <c r="I41" i="34"/>
  <c r="I40" i="34"/>
  <c r="I39" i="34"/>
  <c r="I33" i="34"/>
  <c r="I32" i="34"/>
  <c r="I31" i="34"/>
  <c r="I29" i="34"/>
  <c r="I28" i="34"/>
  <c r="I27" i="34"/>
  <c r="I26" i="34"/>
  <c r="I25" i="34"/>
  <c r="I24" i="34"/>
  <c r="I23" i="34"/>
  <c r="I22" i="34"/>
  <c r="I21" i="34"/>
  <c r="I20" i="34"/>
  <c r="I19" i="34"/>
  <c r="I18" i="34"/>
  <c r="I17" i="34"/>
  <c r="I16" i="34"/>
  <c r="I15" i="34"/>
  <c r="I14" i="34"/>
  <c r="I13" i="34"/>
  <c r="I12" i="34"/>
  <c r="I11" i="34"/>
  <c r="I10" i="34"/>
  <c r="I9" i="34"/>
  <c r="I8" i="34"/>
  <c r="I7" i="34"/>
  <c r="I6" i="34"/>
  <c r="I5" i="34"/>
  <c r="I4" i="34"/>
  <c r="I21" i="32"/>
  <c r="I20" i="32"/>
  <c r="I19" i="32"/>
  <c r="I18" i="32"/>
  <c r="I15" i="32"/>
  <c r="I14" i="32"/>
  <c r="I13" i="32"/>
  <c r="I12" i="32"/>
  <c r="I11" i="32"/>
  <c r="I10" i="32"/>
  <c r="I9" i="32"/>
  <c r="I8" i="32"/>
  <c r="I7" i="32"/>
  <c r="I6" i="32"/>
  <c r="I5" i="32"/>
  <c r="I4" i="32"/>
  <c r="I36" i="33"/>
  <c r="I43" i="33"/>
  <c r="I44" i="33"/>
  <c r="I26" i="33"/>
  <c r="I27" i="33"/>
  <c r="I28" i="33"/>
  <c r="I29" i="33"/>
  <c r="I30" i="33"/>
  <c r="I31" i="33"/>
  <c r="I32" i="33"/>
  <c r="I33" i="33"/>
  <c r="I34" i="33"/>
  <c r="I35" i="33"/>
  <c r="I37" i="33"/>
  <c r="I38" i="33"/>
  <c r="I39" i="33"/>
  <c r="I41" i="33"/>
  <c r="I42" i="33"/>
  <c r="I8" i="33"/>
  <c r="I9" i="33"/>
  <c r="I10" i="33"/>
  <c r="I11" i="33"/>
  <c r="I12" i="33"/>
  <c r="I13" i="33"/>
  <c r="I14" i="33"/>
  <c r="I15" i="33"/>
  <c r="I16" i="33"/>
  <c r="I17" i="33"/>
  <c r="I18" i="33"/>
  <c r="I19" i="33"/>
  <c r="I20" i="33"/>
  <c r="I21" i="33"/>
  <c r="I22" i="33"/>
  <c r="I23" i="33"/>
  <c r="I24" i="33"/>
  <c r="I25" i="33"/>
  <c r="I5" i="33"/>
  <c r="I6" i="33"/>
  <c r="I7" i="33"/>
  <c r="I4" i="33"/>
  <c r="J26" i="31" l="1"/>
  <c r="I26" i="31"/>
  <c r="H26" i="31"/>
  <c r="G26" i="31"/>
  <c r="F26" i="31"/>
  <c r="D26" i="31"/>
  <c r="H24" i="31"/>
  <c r="J24" i="31"/>
  <c r="I24" i="31"/>
  <c r="G24" i="31"/>
  <c r="F24" i="31"/>
  <c r="D24" i="31"/>
  <c r="J20" i="31"/>
  <c r="I20" i="31"/>
  <c r="H20" i="31"/>
  <c r="G20" i="31"/>
  <c r="F20" i="31"/>
  <c r="D20" i="31"/>
  <c r="J22" i="31"/>
  <c r="I22" i="31"/>
  <c r="H22" i="31"/>
  <c r="G22" i="31"/>
  <c r="F22" i="31"/>
  <c r="D22" i="31"/>
  <c r="J18" i="31" l="1"/>
  <c r="I18" i="31"/>
  <c r="H18" i="31"/>
  <c r="G18" i="31"/>
  <c r="F18" i="31"/>
  <c r="D18" i="31"/>
  <c r="J16" i="31"/>
  <c r="H16" i="31"/>
  <c r="I16" i="31"/>
  <c r="G16" i="31"/>
  <c r="F16" i="31"/>
  <c r="D16" i="31"/>
  <c r="J14" i="31"/>
  <c r="I14" i="31"/>
  <c r="H14" i="31"/>
  <c r="G14" i="31"/>
  <c r="F14" i="31"/>
  <c r="J12" i="31"/>
  <c r="I12" i="31"/>
  <c r="H12" i="31"/>
  <c r="G12" i="31"/>
  <c r="F12" i="31"/>
  <c r="D12" i="31"/>
</calcChain>
</file>

<file path=xl/sharedStrings.xml><?xml version="1.0" encoding="utf-8"?>
<sst xmlns="http://schemas.openxmlformats.org/spreadsheetml/2006/main" count="13327" uniqueCount="1897">
  <si>
    <t>T-111</t>
  </si>
  <si>
    <t>M</t>
  </si>
  <si>
    <t>L</t>
  </si>
  <si>
    <t>-</t>
  </si>
  <si>
    <t>W-Cu65</t>
  </si>
  <si>
    <t>W-Cu90</t>
  </si>
  <si>
    <t>W-Cu115</t>
  </si>
  <si>
    <t>W-Cu150</t>
  </si>
  <si>
    <t>W-Cu200</t>
  </si>
  <si>
    <t>SS1-M-C11</t>
  </si>
  <si>
    <t>W-Cu32</t>
  </si>
  <si>
    <t>SS2-M-D4</t>
  </si>
  <si>
    <t>T-110 / T-330</t>
  </si>
  <si>
    <t>SS2-M-D5</t>
  </si>
  <si>
    <t>W-Cu45</t>
  </si>
  <si>
    <t>A-SCuF6</t>
  </si>
  <si>
    <t>SS2-M-F6</t>
  </si>
  <si>
    <t>A-SCuK7</t>
  </si>
  <si>
    <t>SS2-M-K7</t>
  </si>
  <si>
    <t>SS2-M-G6</t>
  </si>
  <si>
    <t>SS2-M-H7</t>
  </si>
  <si>
    <t>SS2-M-H7G6</t>
  </si>
  <si>
    <t>SS2-M-C9</t>
  </si>
  <si>
    <t>T-110 / T-332</t>
  </si>
  <si>
    <t>SS2-M-C9H7</t>
  </si>
  <si>
    <t>SS2-M-C9G6</t>
  </si>
  <si>
    <t>SS2-M-C11</t>
  </si>
  <si>
    <t>SS2-M-C11C9</t>
  </si>
  <si>
    <t>SS2-M-C11H7</t>
  </si>
  <si>
    <t>SS2-M-C11G6</t>
  </si>
  <si>
    <t>SS2-M-C11D6</t>
  </si>
  <si>
    <t>A-SCuH7</t>
  </si>
  <si>
    <t>SS2-M-A13</t>
  </si>
  <si>
    <t>SS2-M-A13C11</t>
  </si>
  <si>
    <t>SS2-M-A13C9</t>
  </si>
  <si>
    <t>SS2-M-A13H7</t>
  </si>
  <si>
    <t>SS2-M-C14</t>
  </si>
  <si>
    <t>T-110 / T-333</t>
  </si>
  <si>
    <t>SS2-M-C14A13</t>
  </si>
  <si>
    <t>SS2-M-C14C11</t>
  </si>
  <si>
    <t>SS2-M-C14C9</t>
  </si>
  <si>
    <t>SS2-M-C16</t>
  </si>
  <si>
    <t>SS2-M-C16C14</t>
  </si>
  <si>
    <t>SS2-M-C16A13</t>
  </si>
  <si>
    <t>SS2-M-C16C11</t>
  </si>
  <si>
    <t>SS2-M-C18</t>
  </si>
  <si>
    <t>SS2-M-C18C16</t>
  </si>
  <si>
    <t>SS2-M-C18C14</t>
  </si>
  <si>
    <t>SS2-M-C18A13</t>
  </si>
  <si>
    <t>2 x W-Cu150</t>
  </si>
  <si>
    <t>SS2-L-A21</t>
  </si>
  <si>
    <t>T-111 / T-334</t>
  </si>
  <si>
    <t>SS2-L-A21C18</t>
  </si>
  <si>
    <t>T-111 / T-333</t>
  </si>
  <si>
    <t>SS2-L-A21C16</t>
  </si>
  <si>
    <t>SS2-L-A21C14</t>
  </si>
  <si>
    <t>SS2-M-C8</t>
  </si>
  <si>
    <t>SS2-M-C10</t>
  </si>
  <si>
    <t>SS2-M-C12</t>
  </si>
  <si>
    <t>Handle Clamp Crucible Scraper</t>
  </si>
  <si>
    <t>Weld Metal</t>
  </si>
  <si>
    <t>Mould Code</t>
  </si>
  <si>
    <t>Accessories</t>
  </si>
  <si>
    <t>Sleeve</t>
  </si>
  <si>
    <t>Kit</t>
  </si>
  <si>
    <t xml:space="preserve">SS1-M-D4 </t>
  </si>
  <si>
    <t>W-Cu25</t>
  </si>
  <si>
    <t>SS1-M-D5</t>
  </si>
  <si>
    <t>SS1-M-K7</t>
  </si>
  <si>
    <t>SS1-M-G6</t>
  </si>
  <si>
    <t>SS1-M-H7</t>
  </si>
  <si>
    <t>SS1-M-C9</t>
  </si>
  <si>
    <t>SS1-M-A13</t>
  </si>
  <si>
    <t>SS1-M-C14</t>
  </si>
  <si>
    <t>SS1-M-C16</t>
  </si>
  <si>
    <t>SS1-M-C18</t>
  </si>
  <si>
    <t>SS1-L-A21</t>
  </si>
  <si>
    <t xml:space="preserve">SS1-L-A23 </t>
  </si>
  <si>
    <t>SS1-M-C8</t>
  </si>
  <si>
    <t>SS1-M-C10</t>
  </si>
  <si>
    <t>SS1-M-C12</t>
  </si>
  <si>
    <t>SS3-M-D4</t>
  </si>
  <si>
    <t>SS3-M-D5</t>
  </si>
  <si>
    <t>SS3-M-F6</t>
  </si>
  <si>
    <t>SS3-M-K7</t>
  </si>
  <si>
    <t>SS3-M-G6</t>
  </si>
  <si>
    <t>SS3-M-H7</t>
  </si>
  <si>
    <t>SS3-M-H7G6</t>
  </si>
  <si>
    <t>SS3-M-C9</t>
  </si>
  <si>
    <t>SS3-M-C9H7</t>
  </si>
  <si>
    <t>SS3-M-C9G6</t>
  </si>
  <si>
    <t>SS3-M-C11</t>
  </si>
  <si>
    <t>SS3-M-C11C9</t>
  </si>
  <si>
    <t>SS3-M-C11H7</t>
  </si>
  <si>
    <t>SS3-M-C11G6</t>
  </si>
  <si>
    <t>SS3-M-A13</t>
  </si>
  <si>
    <t>SS3-M-A13C11</t>
  </si>
  <si>
    <t>SS3-M-A13C9</t>
  </si>
  <si>
    <t>SS3-M-A13H7</t>
  </si>
  <si>
    <t>SS3-M-C14</t>
  </si>
  <si>
    <t>SS3-M-C14A13</t>
  </si>
  <si>
    <t>SS3-M-C14C11</t>
  </si>
  <si>
    <t>SS3-M-C14C9</t>
  </si>
  <si>
    <t>W-Cu250</t>
  </si>
  <si>
    <t>SS3-M-C16</t>
  </si>
  <si>
    <t>SS3-M-C16C14</t>
  </si>
  <si>
    <t>SS3-M-C16A13</t>
  </si>
  <si>
    <t>SS3-M-C16C11</t>
  </si>
  <si>
    <t>SS3-M-C18</t>
  </si>
  <si>
    <t>SS3-M-C18C16</t>
  </si>
  <si>
    <t>SS3-M-C18C14</t>
  </si>
  <si>
    <t>SS3-M-C18A13</t>
  </si>
  <si>
    <t>2 x W-Cu250</t>
  </si>
  <si>
    <t>SS3-L-A21</t>
  </si>
  <si>
    <t>2 x W-Cu200</t>
  </si>
  <si>
    <t>SS3-L-A21C18</t>
  </si>
  <si>
    <t>SS3-L-A21C16</t>
  </si>
  <si>
    <t>SS3-L-A21C14</t>
  </si>
  <si>
    <t>SS3-M-C8</t>
  </si>
  <si>
    <t>SS3-M-C10</t>
  </si>
  <si>
    <t>SS3-M-C12</t>
  </si>
  <si>
    <t>SS4-M-F6</t>
  </si>
  <si>
    <t>SS4-M-K7</t>
  </si>
  <si>
    <t>SS4-M-D4</t>
  </si>
  <si>
    <t>SS4-M-D5</t>
  </si>
  <si>
    <t>SS4-M-G6</t>
  </si>
  <si>
    <t>SS4-M-H7</t>
  </si>
  <si>
    <t>SS4-M-H7G6</t>
  </si>
  <si>
    <t>SS4-M-C9</t>
  </si>
  <si>
    <t>SS4-M-C9H7</t>
  </si>
  <si>
    <t>SS4-M-C9G6</t>
  </si>
  <si>
    <t>SS4-M-C11</t>
  </si>
  <si>
    <t>SS4-M-C11C9</t>
  </si>
  <si>
    <t>SS4-M-C11H7</t>
  </si>
  <si>
    <t>SS4-M-C11G6</t>
  </si>
  <si>
    <t>SS4-M-C11D5</t>
  </si>
  <si>
    <t>SS4-M-C11K7</t>
  </si>
  <si>
    <t>SS4-M-A13</t>
  </si>
  <si>
    <t>SS4-M-A13C11</t>
  </si>
  <si>
    <t>SS4-M-A13C9</t>
  </si>
  <si>
    <t>SS4-M-A13H7</t>
  </si>
  <si>
    <t>SS4-M-C14</t>
  </si>
  <si>
    <t>SS4-M-C14A13</t>
  </si>
  <si>
    <t>SS4-M-C14C11</t>
  </si>
  <si>
    <t>SS4-M-C14C9</t>
  </si>
  <si>
    <t>SS4-M-C8</t>
  </si>
  <si>
    <t>SS4-M-C10</t>
  </si>
  <si>
    <t>SS4-M-C12</t>
  </si>
  <si>
    <t>SS4-M-C16</t>
  </si>
  <si>
    <t>SS5-M5-K7</t>
  </si>
  <si>
    <t>SS5-M-D4</t>
  </si>
  <si>
    <t>SS5-M-D5</t>
  </si>
  <si>
    <t>SS5-M-G6</t>
  </si>
  <si>
    <t>SS5-M-H7</t>
  </si>
  <si>
    <t>SS5-M-H7G6</t>
  </si>
  <si>
    <t>SS5-M-C9</t>
  </si>
  <si>
    <t>SS5-M-C9H7</t>
  </si>
  <si>
    <t>SS5-M-C9G6</t>
  </si>
  <si>
    <t>SS5-M-C11</t>
  </si>
  <si>
    <t>SS5-M-C11C9</t>
  </si>
  <si>
    <t>SS5-M-C11H7</t>
  </si>
  <si>
    <t>SS5-M-C11G6</t>
  </si>
  <si>
    <t>SS5-M-C11D5</t>
  </si>
  <si>
    <t>SS5-M-C11K7</t>
  </si>
  <si>
    <t>SS5-M-A13</t>
  </si>
  <si>
    <t>SS5-M-A13C11</t>
  </si>
  <si>
    <t>SS5-M-A13C9</t>
  </si>
  <si>
    <t>SS5-M-A13H7</t>
  </si>
  <si>
    <t>SS5-M-C14</t>
  </si>
  <si>
    <t>SS5-M-C14A13</t>
  </si>
  <si>
    <t>SS5-M-C14C11</t>
  </si>
  <si>
    <t>SS5-M-C14C9</t>
  </si>
  <si>
    <t>SS5-M-C8</t>
  </si>
  <si>
    <t>SS5-M-C10</t>
  </si>
  <si>
    <t>SS5-M-C12</t>
  </si>
  <si>
    <t>SS5-M-C16</t>
  </si>
  <si>
    <t>SS6-L-C9</t>
  </si>
  <si>
    <t>SS6-L-C11</t>
  </si>
  <si>
    <t>SS6-L-A13</t>
  </si>
  <si>
    <t>SS6-L-C14</t>
  </si>
  <si>
    <t>SS6-XL-C16</t>
  </si>
  <si>
    <t>SS6-XL-C18</t>
  </si>
  <si>
    <t>T-111/ T-334</t>
  </si>
  <si>
    <t>3 x W-Cu250</t>
  </si>
  <si>
    <t>SS6-XL-A21</t>
  </si>
  <si>
    <t>SS6-L-C8</t>
  </si>
  <si>
    <t>SS6-L-C10</t>
  </si>
  <si>
    <t>SS6-L-C12</t>
  </si>
  <si>
    <t>SS1</t>
  </si>
  <si>
    <t>SS2</t>
  </si>
  <si>
    <t>10 mm2</t>
  </si>
  <si>
    <t>16 mm2</t>
  </si>
  <si>
    <t>25 mm2</t>
  </si>
  <si>
    <t>35 mm2</t>
  </si>
  <si>
    <t>50 mm2</t>
  </si>
  <si>
    <t>70 mm2</t>
  </si>
  <si>
    <t>95 mm2</t>
  </si>
  <si>
    <t>120 mm2</t>
  </si>
  <si>
    <t>150 mm2</t>
  </si>
  <si>
    <t>185 mm2</t>
  </si>
  <si>
    <t>240 mm2</t>
  </si>
  <si>
    <t>300 mm2</t>
  </si>
  <si>
    <t>8D</t>
  </si>
  <si>
    <t>10D</t>
  </si>
  <si>
    <t>12D</t>
  </si>
  <si>
    <t>16D</t>
  </si>
  <si>
    <t>16s mm2</t>
  </si>
  <si>
    <t>CONDUCTOR SIZES</t>
  </si>
  <si>
    <t>CONDUCTOR</t>
  </si>
  <si>
    <t>10 : 10 mm2</t>
  </si>
  <si>
    <t>16 :16 mm2</t>
  </si>
  <si>
    <t>10 : 10 s mm2</t>
  </si>
  <si>
    <t>16 : 16 s mm2</t>
  </si>
  <si>
    <t>25 : 25 mm2</t>
  </si>
  <si>
    <t>35 : 35 mm2</t>
  </si>
  <si>
    <t>35 : 25 mm2</t>
  </si>
  <si>
    <t>50 : 50  mm2</t>
  </si>
  <si>
    <t>50 : 35 mm2</t>
  </si>
  <si>
    <t>50 : 25 mm2</t>
  </si>
  <si>
    <t>70 : 70  mm2</t>
  </si>
  <si>
    <t>70 : 50 mm2</t>
  </si>
  <si>
    <t>70 : 35 mm2</t>
  </si>
  <si>
    <t>70 : 25  mm2</t>
  </si>
  <si>
    <t>70 :16 mm2</t>
  </si>
  <si>
    <t>70 : 16 s mm2</t>
  </si>
  <si>
    <t>95 : 95 mm2</t>
  </si>
  <si>
    <t>95 : 70 mm2</t>
  </si>
  <si>
    <t>95 : 50 mm2</t>
  </si>
  <si>
    <t>95 : 35 mm2</t>
  </si>
  <si>
    <t>120 : 120 mm2</t>
  </si>
  <si>
    <t>120 : 95 mm2</t>
  </si>
  <si>
    <t>120 : 70 mm2</t>
  </si>
  <si>
    <t>120 : 50 mm2</t>
  </si>
  <si>
    <t>150 : 150 mm2</t>
  </si>
  <si>
    <t>150 : 120 mm2</t>
  </si>
  <si>
    <t>150 : 95 mm2</t>
  </si>
  <si>
    <t>150 : 70 mm2</t>
  </si>
  <si>
    <t>185 : 185 mm2</t>
  </si>
  <si>
    <t>185 : 150 mm2</t>
  </si>
  <si>
    <t>185 : 120 mm2</t>
  </si>
  <si>
    <t>185 : 95 mm2</t>
  </si>
  <si>
    <t>240 : 240 mm2</t>
  </si>
  <si>
    <t>240 : 185 mm2</t>
  </si>
  <si>
    <t>240 : 150 mm2</t>
  </si>
  <si>
    <t>240 : 120mm2</t>
  </si>
  <si>
    <t>8D : 8D</t>
  </si>
  <si>
    <t>10D : 10D</t>
  </si>
  <si>
    <t>12D : 12D</t>
  </si>
  <si>
    <t>16D : 16D</t>
  </si>
  <si>
    <t>SS3</t>
  </si>
  <si>
    <t>70 : 16  mm2</t>
  </si>
  <si>
    <t>70 : 16 s  mm2</t>
  </si>
  <si>
    <t>SS4</t>
  </si>
  <si>
    <t>SS5</t>
  </si>
  <si>
    <t>SS6</t>
  </si>
  <si>
    <t>SS7-M-F6</t>
  </si>
  <si>
    <t>SS7-M-K7</t>
  </si>
  <si>
    <t>SS7-M-D4</t>
  </si>
  <si>
    <t>SS7-M-D5</t>
  </si>
  <si>
    <t>SS7-M-G6</t>
  </si>
  <si>
    <t>SS7-M-H7</t>
  </si>
  <si>
    <t>SS7-M-H7G6</t>
  </si>
  <si>
    <t>SS7-M-C9</t>
  </si>
  <si>
    <t>SS7-M-C9H7</t>
  </si>
  <si>
    <t>SS7-M-C9G6</t>
  </si>
  <si>
    <t>SS7-M-C11</t>
  </si>
  <si>
    <t>SS7-M-C11C9</t>
  </si>
  <si>
    <t>SS7-M-C11H7</t>
  </si>
  <si>
    <t>SS7-M-C11G6</t>
  </si>
  <si>
    <t>SS7-M-C11D5</t>
  </si>
  <si>
    <t>SS7-M-C11K7</t>
  </si>
  <si>
    <t>SS7-M-A13</t>
  </si>
  <si>
    <t>SS7-M-A13C11</t>
  </si>
  <si>
    <t>SS7-M-A13C9</t>
  </si>
  <si>
    <t>SS7-M-A13H7</t>
  </si>
  <si>
    <t>SS7-M-C14</t>
  </si>
  <si>
    <t>SS7-M-C14A13</t>
  </si>
  <si>
    <t>SS7-M-C14C11</t>
  </si>
  <si>
    <t>SS7-M-C14C9</t>
  </si>
  <si>
    <t>SS7-M-C8</t>
  </si>
  <si>
    <t>SS7-M-C10</t>
  </si>
  <si>
    <t>SS7-M-C12</t>
  </si>
  <si>
    <t>SS7-M-C16</t>
  </si>
  <si>
    <t>SS7</t>
  </si>
  <si>
    <t>SE1</t>
  </si>
  <si>
    <t>SE2</t>
  </si>
  <si>
    <t>A-SCuGF6</t>
  </si>
  <si>
    <t>10 mm2 : M16</t>
  </si>
  <si>
    <t>10 mm2 : 14.2 mm</t>
  </si>
  <si>
    <t>10 mm2 : 5/8"UNC</t>
  </si>
  <si>
    <t>SE1-M-F6:D</t>
  </si>
  <si>
    <t>SE1-M-F6:B</t>
  </si>
  <si>
    <t>16 mm2 : M16</t>
  </si>
  <si>
    <t>16 mm2 : 14.2 mm</t>
  </si>
  <si>
    <t>16 mm2 : 5/8"UNC</t>
  </si>
  <si>
    <t>SE1-M-K7:D</t>
  </si>
  <si>
    <t>SE1-M-K7:B</t>
  </si>
  <si>
    <t>16 s mm2 : M16</t>
  </si>
  <si>
    <t>16 s mm2 :14.2 mm</t>
  </si>
  <si>
    <t>16 s mm2 : 5/8"UNC</t>
  </si>
  <si>
    <t>SE1-M-D5:D</t>
  </si>
  <si>
    <t>SE1-M-D5:B</t>
  </si>
  <si>
    <t>25 mm2 : M16</t>
  </si>
  <si>
    <t>SE1-M-G6:D</t>
  </si>
  <si>
    <t>25 mm2 : 14.2 mm</t>
  </si>
  <si>
    <t>25 mm2 : 5/8"UNC</t>
  </si>
  <si>
    <t>SE1-M-G6:B</t>
  </si>
  <si>
    <t>35 mm2 : M16</t>
  </si>
  <si>
    <t>35 mm2 : 14.2 mm</t>
  </si>
  <si>
    <t>35 mm2 : 5/8"UNC</t>
  </si>
  <si>
    <t>SE1-M-H7:D</t>
  </si>
  <si>
    <t>SE1-M-H7:B</t>
  </si>
  <si>
    <t>50 mm2 : 14.2 mm</t>
  </si>
  <si>
    <t>50 mm2 : 5/8"UNC</t>
  </si>
  <si>
    <t>SE1-M-C9:D</t>
  </si>
  <si>
    <t>SE1-M-C9:B</t>
  </si>
  <si>
    <t>70 mm2 : M16</t>
  </si>
  <si>
    <t>70 mm2 : 14.2 mm</t>
  </si>
  <si>
    <t>95 mm2 : 5/8"UNC</t>
  </si>
  <si>
    <t>SE1-M-C11:D</t>
  </si>
  <si>
    <t>SE1-M-C11:B</t>
  </si>
  <si>
    <t>120 mm2 : 14.2 mm</t>
  </si>
  <si>
    <t>120 mm2 : 5/8"UNC</t>
  </si>
  <si>
    <t>SE1-M-C14:D</t>
  </si>
  <si>
    <t>SE1-M-C14:B</t>
  </si>
  <si>
    <t>SE1-M-A13:D</t>
  </si>
  <si>
    <t>SE1-M-A13:B</t>
  </si>
  <si>
    <t>120 mm2 : M16</t>
  </si>
  <si>
    <t>150 mm2 : M16</t>
  </si>
  <si>
    <t>150 mm2 : 14.2 mm</t>
  </si>
  <si>
    <t>150 mm2 : 5/8"UNC</t>
  </si>
  <si>
    <t>SE1-M-C16:D</t>
  </si>
  <si>
    <t>SE1-M-C16:B</t>
  </si>
  <si>
    <t>185 mm2 : M16</t>
  </si>
  <si>
    <t>185 mm2 : 14.2 mm</t>
  </si>
  <si>
    <t>185 mm2 : 5/8"UNC</t>
  </si>
  <si>
    <t>SE1-M-C18:D</t>
  </si>
  <si>
    <t>SE1-M-C18:B</t>
  </si>
  <si>
    <t>240 mm2 : M16</t>
  </si>
  <si>
    <t>240 mm2 : 14.2 mm</t>
  </si>
  <si>
    <t>240 mm2 : 5/8"UNC</t>
  </si>
  <si>
    <t>SE1-L-A21:D</t>
  </si>
  <si>
    <t>SE1-L-A21:B</t>
  </si>
  <si>
    <t>50 mm2 : M16</t>
  </si>
  <si>
    <t>10 mm2 : 1/2"</t>
  </si>
  <si>
    <t>10 mm2 : 9/16"</t>
  </si>
  <si>
    <t>10 mm2 : 12.7 mm</t>
  </si>
  <si>
    <t>SE1-M-F6:A</t>
  </si>
  <si>
    <t>SE1-M-F6:C</t>
  </si>
  <si>
    <t>16 mm2 : 1/2"</t>
  </si>
  <si>
    <t>16 mm2 : 9/16'</t>
  </si>
  <si>
    <t>16 mm2 : 12.7 mm</t>
  </si>
  <si>
    <t>SE1-M-K7:A</t>
  </si>
  <si>
    <t>SE1-M-K7:C</t>
  </si>
  <si>
    <t>16 mm2 s : 1/2"</t>
  </si>
  <si>
    <t>25 mm2 : 12.7 mm</t>
  </si>
  <si>
    <t>25 mm2 : 9/16 mm</t>
  </si>
  <si>
    <t>25 mm2 : 1/2"</t>
  </si>
  <si>
    <t>SE1-M-G6:A</t>
  </si>
  <si>
    <t>SE1-M-G6:C</t>
  </si>
  <si>
    <t>16 mm2 s : 9/16"</t>
  </si>
  <si>
    <t>16 mm2 s : 12.7 mm</t>
  </si>
  <si>
    <t>SE1-M-D5:A</t>
  </si>
  <si>
    <t>SE1-M-D5:C</t>
  </si>
  <si>
    <t>35 mm2 : 1/2"</t>
  </si>
  <si>
    <t>35 mm2 : 9/16"</t>
  </si>
  <si>
    <t>35 mm2 : 12.7 mm</t>
  </si>
  <si>
    <t>SE1-M-H7:A</t>
  </si>
  <si>
    <t>SE1-M-H7:C</t>
  </si>
  <si>
    <t>50 mm2 : 1/2"</t>
  </si>
  <si>
    <t>50 mm2 : 9/16"</t>
  </si>
  <si>
    <t>50 mm2 : 12.7 mm</t>
  </si>
  <si>
    <t>SE1-M-C9:A</t>
  </si>
  <si>
    <t>SE1-M-C9:C</t>
  </si>
  <si>
    <t>70 mm2 : 1/2"</t>
  </si>
  <si>
    <t>70 mm2 : 9/16"</t>
  </si>
  <si>
    <t>70 mm2 : 12.7 mm</t>
  </si>
  <si>
    <t>SE1-M-C11:A</t>
  </si>
  <si>
    <t>SE1-M-C11:C</t>
  </si>
  <si>
    <t>95 mm2 : 1/2"</t>
  </si>
  <si>
    <t>95 mm2 : 9/16"</t>
  </si>
  <si>
    <t>95 mm2 : 12.7 mm</t>
  </si>
  <si>
    <t>SE1-M-A13:A</t>
  </si>
  <si>
    <t>SE1-M-A13:C</t>
  </si>
  <si>
    <t>120 mm2 : 1/2"</t>
  </si>
  <si>
    <t>120 mm2 : 9/16"</t>
  </si>
  <si>
    <t>120 mm2 : 12.7 mm</t>
  </si>
  <si>
    <t>SE1-M-C14:A</t>
  </si>
  <si>
    <t>SE1-M-C14:C</t>
  </si>
  <si>
    <t>150 mm2 : 1/2"</t>
  </si>
  <si>
    <t>150 mm2 : 9/16"</t>
  </si>
  <si>
    <t>150 mm2 : 12.7 mm</t>
  </si>
  <si>
    <t>SE1-M-C16:A</t>
  </si>
  <si>
    <t>SE1-M-C16:C</t>
  </si>
  <si>
    <t>185 mm2 : 1/2"</t>
  </si>
  <si>
    <t>185 mm2 : 9/16"</t>
  </si>
  <si>
    <t>185 mm2 : 12.7 mm</t>
  </si>
  <si>
    <t>SE1-M-C18:A</t>
  </si>
  <si>
    <t>SE1-M-C18:C</t>
  </si>
  <si>
    <t>240 mm2 : 1/2"</t>
  </si>
  <si>
    <t>240 mm2 : 9/16"</t>
  </si>
  <si>
    <t>240 mm2 : 12.7 mm</t>
  </si>
  <si>
    <t>SE1-L-A21:A</t>
  </si>
  <si>
    <t>SE1-L-A21:C</t>
  </si>
  <si>
    <t>16 mm2 : 3/4"</t>
  </si>
  <si>
    <t>16 mm2 : 19 mm</t>
  </si>
  <si>
    <t>16 mm2 : 17.3 mm</t>
  </si>
  <si>
    <t>SE1-M-K7:E</t>
  </si>
  <si>
    <t>SE1-M-K7:F</t>
  </si>
  <si>
    <t>SE1-M-K7:G</t>
  </si>
  <si>
    <t>16 mm2 s : 3/4"</t>
  </si>
  <si>
    <t>16 mm2 s : 19 mm</t>
  </si>
  <si>
    <t>16 mm2 s : 17.3 mm</t>
  </si>
  <si>
    <t>SE1-M-D5:E</t>
  </si>
  <si>
    <t>SE1-M-D5:G</t>
  </si>
  <si>
    <t>SE1-M-D5:F</t>
  </si>
  <si>
    <t>25 mm2 : 3/4"</t>
  </si>
  <si>
    <t>25 mm2 : 19 mm</t>
  </si>
  <si>
    <t>25 mm2 : 17.3 mm</t>
  </si>
  <si>
    <t>SE1-M-G6:E</t>
  </si>
  <si>
    <t>SE1-M-G6:F</t>
  </si>
  <si>
    <t>SE1-M-G6:G</t>
  </si>
  <si>
    <t>35 mm2 : 3/4"</t>
  </si>
  <si>
    <t>35 mm2 : 19 mm</t>
  </si>
  <si>
    <t>35 mm2 : 17.3 mm</t>
  </si>
  <si>
    <t>SE1-M-H7:E</t>
  </si>
  <si>
    <t>SE1-M-H7:F</t>
  </si>
  <si>
    <t>SE1-M-H7:G</t>
  </si>
  <si>
    <t>50 mm2 : 3/4"</t>
  </si>
  <si>
    <t>50 mm2 : 19 mm</t>
  </si>
  <si>
    <t>50 mm2 : 17.3 mm</t>
  </si>
  <si>
    <t>SE1-M-C9:E</t>
  </si>
  <si>
    <t>SE1-M-C9:F</t>
  </si>
  <si>
    <t>SE1-M-C9:G</t>
  </si>
  <si>
    <t>70 mm2 : 3/4"</t>
  </si>
  <si>
    <t>70 mm2 : 19 mm</t>
  </si>
  <si>
    <t>70 mm2 : 17.3 mm</t>
  </si>
  <si>
    <t>SE1-M-C11:E</t>
  </si>
  <si>
    <t>SE1-M-C11:F</t>
  </si>
  <si>
    <t>SE1-M-C11:G</t>
  </si>
  <si>
    <t>95 mm2 : 3/4"</t>
  </si>
  <si>
    <t>95 mm2 : 19 mm</t>
  </si>
  <si>
    <t>95 mm2 : 17.3 mm</t>
  </si>
  <si>
    <t>SE1-M-A13:E</t>
  </si>
  <si>
    <t>SE1-M-A13:F</t>
  </si>
  <si>
    <t>SE1-M-A13:G</t>
  </si>
  <si>
    <t>120 mm2 : 3/4"</t>
  </si>
  <si>
    <t>120 mm2 : 19 mm</t>
  </si>
  <si>
    <t>120 mm2 : 17.3 mm</t>
  </si>
  <si>
    <t>SE1-M-C14:E</t>
  </si>
  <si>
    <t>SE1-M-C14:F</t>
  </si>
  <si>
    <t>SE1-M-C14:G</t>
  </si>
  <si>
    <t>150 mm2 : 3/4"</t>
  </si>
  <si>
    <t>150 mm2 : 19 mm</t>
  </si>
  <si>
    <t>150 mm2 : 17.3 mm</t>
  </si>
  <si>
    <t>SE1-M-C16:E</t>
  </si>
  <si>
    <t>SE1-M-C16:F</t>
  </si>
  <si>
    <t>SE1-M-C16:G</t>
  </si>
  <si>
    <t>185 mm2 : 3/4"</t>
  </si>
  <si>
    <t>185 mm2 : 19 mm</t>
  </si>
  <si>
    <t>185 mm2 : 17.3 mm</t>
  </si>
  <si>
    <t>SE1-M-C18:E</t>
  </si>
  <si>
    <t>SE1-M-C18:F</t>
  </si>
  <si>
    <t>SE1-M-C18:G</t>
  </si>
  <si>
    <t>240 mm2 : 3/4"</t>
  </si>
  <si>
    <t>240 mm2 : 19 mm</t>
  </si>
  <si>
    <t>240 mm2 : 17.3 mm</t>
  </si>
  <si>
    <t>SE1-L-A21:F</t>
  </si>
  <si>
    <t>SE1-L-A21:G</t>
  </si>
  <si>
    <t>SE1-L-A21:E</t>
  </si>
  <si>
    <t>70 mm2 : 5/8"UNC</t>
  </si>
  <si>
    <t>95 mm2 : M16</t>
  </si>
  <si>
    <t>95 mm2 : 14.2 mm</t>
  </si>
  <si>
    <t>8D : 1/2"</t>
  </si>
  <si>
    <t>8D : 12.7 mm</t>
  </si>
  <si>
    <t>10D : 1/2"</t>
  </si>
  <si>
    <t>10D : 12.7 mm</t>
  </si>
  <si>
    <t>8D : M16</t>
  </si>
  <si>
    <t>8D : 14.2 mm</t>
  </si>
  <si>
    <t>8D : 5/8"UNC</t>
  </si>
  <si>
    <t>10D : M16</t>
  </si>
  <si>
    <t>10D : 14.2 mm</t>
  </si>
  <si>
    <t>10D: 5/8"UNC</t>
  </si>
  <si>
    <t>8D : 3/4"</t>
  </si>
  <si>
    <t>8D : 19 mm</t>
  </si>
  <si>
    <t>8D : 17.3 mm</t>
  </si>
  <si>
    <t>10D : 3/4"</t>
  </si>
  <si>
    <t>10D : 19 mm</t>
  </si>
  <si>
    <t>10D : 17.3 mm</t>
  </si>
  <si>
    <t>SE2-M-F6:A</t>
  </si>
  <si>
    <t>SE2-M-F6:B</t>
  </si>
  <si>
    <t>SE2-M-F6:C</t>
  </si>
  <si>
    <t>SE2-M-K7:A</t>
  </si>
  <si>
    <t>SE2-M-K7:B</t>
  </si>
  <si>
    <t>SE2-M-K7:C</t>
  </si>
  <si>
    <t>SE2-M-D5:A</t>
  </si>
  <si>
    <t>SE2-M-D5:B</t>
  </si>
  <si>
    <t>SE2-M-D5:C</t>
  </si>
  <si>
    <t>SE2-M-G6:A</t>
  </si>
  <si>
    <t>SE2-M-G6:B</t>
  </si>
  <si>
    <t>SE2-M-G6:C</t>
  </si>
  <si>
    <t>SE2-M-H7:A</t>
  </si>
  <si>
    <t>SE2-M-H7:B</t>
  </si>
  <si>
    <t>SE2-M-H7:C</t>
  </si>
  <si>
    <t>SE2-M-C9:A</t>
  </si>
  <si>
    <t>SE2-M-C9:B</t>
  </si>
  <si>
    <t>SE2-M-C9:C</t>
  </si>
  <si>
    <t>SE2-M-C11:A</t>
  </si>
  <si>
    <t>SE2-M-C11:B</t>
  </si>
  <si>
    <t>SE2-M-C11:C</t>
  </si>
  <si>
    <t>SE2-M-A13:A</t>
  </si>
  <si>
    <t>SE2-M-A13:B</t>
  </si>
  <si>
    <t>SE2-M-A13:C</t>
  </si>
  <si>
    <t>SE2-M-C14:A</t>
  </si>
  <si>
    <t>SE2-M-C14:B</t>
  </si>
  <si>
    <t>SE2-M-C14:C</t>
  </si>
  <si>
    <t>SE2-M-F6:D</t>
  </si>
  <si>
    <t>SE2-M-K7:D</t>
  </si>
  <si>
    <t>SE2-M-D5:D</t>
  </si>
  <si>
    <t>SE2-M-G6:D</t>
  </si>
  <si>
    <t>SE2-M-H7:D</t>
  </si>
  <si>
    <t>SE2-M-C9:D</t>
  </si>
  <si>
    <t>SE2-M-C11:D</t>
  </si>
  <si>
    <t>SE2-M-A13:D</t>
  </si>
  <si>
    <t>SE2-M-C14:D</t>
  </si>
  <si>
    <t>SE2-M-C16:D</t>
  </si>
  <si>
    <t>SE2-M-C16:B</t>
  </si>
  <si>
    <t>SE2-M-C18:D</t>
  </si>
  <si>
    <t>SE2-M-C18:B</t>
  </si>
  <si>
    <t>SE2-M-A21:D</t>
  </si>
  <si>
    <t>SE2-M-A21:B</t>
  </si>
  <si>
    <t>SE2-M-G6:E</t>
  </si>
  <si>
    <t>SE2-M-G6:F</t>
  </si>
  <si>
    <t>SE2-M-G6:G</t>
  </si>
  <si>
    <t>SE2-M-H7:E</t>
  </si>
  <si>
    <t>SE2-M-H7:F</t>
  </si>
  <si>
    <t>SE2-M-H7:G</t>
  </si>
  <si>
    <t>SE2-M-C9:E</t>
  </si>
  <si>
    <t>SE2-M-C9:F</t>
  </si>
  <si>
    <t>SE2-M-C9:G</t>
  </si>
  <si>
    <t>SE2-M-C11:E</t>
  </si>
  <si>
    <t>SE2-M-C11:F</t>
  </si>
  <si>
    <t>SE2-M-C11:G</t>
  </si>
  <si>
    <t>SE2-M-A13:E</t>
  </si>
  <si>
    <t>SE2-M-A13:F</t>
  </si>
  <si>
    <t>SE2-M-A13:G</t>
  </si>
  <si>
    <t>SE2-M-C14:E</t>
  </si>
  <si>
    <t>SE2-M-C14:F</t>
  </si>
  <si>
    <t>SE2-M-C14:G</t>
  </si>
  <si>
    <t>SE2-M-C16:E</t>
  </si>
  <si>
    <t>SE2-M-C16:G</t>
  </si>
  <si>
    <t>SE2-M-C16:F</t>
  </si>
  <si>
    <t>SE2-M-C18:E</t>
  </si>
  <si>
    <t>SE2-M-C18:F</t>
  </si>
  <si>
    <t>SE2-M-C18:G</t>
  </si>
  <si>
    <t>SE2-M-A21:E</t>
  </si>
  <si>
    <t>SE2-M-A21:F</t>
  </si>
  <si>
    <t>SE2-M-A21:G</t>
  </si>
  <si>
    <t>SE2-M-C8:E</t>
  </si>
  <si>
    <t>SE2-M-C8:F</t>
  </si>
  <si>
    <t>SE2-M-C8:G</t>
  </si>
  <si>
    <t>SE2-M-C8:A</t>
  </si>
  <si>
    <t>SE2-M-C8:B</t>
  </si>
  <si>
    <t>SE2-M-C8:C</t>
  </si>
  <si>
    <t>SE2-M-C10:A</t>
  </si>
  <si>
    <t>SE2-M-C10:B</t>
  </si>
  <si>
    <t>SE2-M-C10:C</t>
  </si>
  <si>
    <t>SE2-M-C8:D</t>
  </si>
  <si>
    <t>SE2-M-C10:D</t>
  </si>
  <si>
    <t>SE2-M-C10:E</t>
  </si>
  <si>
    <t>SE2-M-C10:F</t>
  </si>
  <si>
    <t>SE2-M-C10:G</t>
  </si>
  <si>
    <t>SE1-M-C8:A</t>
  </si>
  <si>
    <t>SE1-M-C8:B</t>
  </si>
  <si>
    <t>SE1-M-C8:C</t>
  </si>
  <si>
    <t>SE1-M-C10:A</t>
  </si>
  <si>
    <t>SE1-M-C10:B</t>
  </si>
  <si>
    <t>SE1-M-C10:C</t>
  </si>
  <si>
    <t>SE1-M-C8:D</t>
  </si>
  <si>
    <t>SE1-M-C10:D</t>
  </si>
  <si>
    <t>SE1-M-C8:E</t>
  </si>
  <si>
    <t>SE1-M-C8:F</t>
  </si>
  <si>
    <t>SE1-M-C8:G</t>
  </si>
  <si>
    <t>SE1-M-C10:E</t>
  </si>
  <si>
    <t>SE1-M-C10:F</t>
  </si>
  <si>
    <t>SE1-M-C10:G</t>
  </si>
  <si>
    <t>SE3</t>
  </si>
  <si>
    <t>SE3-M-H7:A</t>
  </si>
  <si>
    <t>SE3-M-H7:B</t>
  </si>
  <si>
    <t>SE3-M-H7:C</t>
  </si>
  <si>
    <t>SE3-M-C9:A</t>
  </si>
  <si>
    <t>SE3-M-C9:B</t>
  </si>
  <si>
    <t>SE3-M-C9:C</t>
  </si>
  <si>
    <t>SE3-M-C11:A</t>
  </si>
  <si>
    <t>SE3-M-C11:B</t>
  </si>
  <si>
    <t>SE3-M-C11:C</t>
  </si>
  <si>
    <t>SE3-M-A13:A</t>
  </si>
  <si>
    <t>SE3-M-A13:B</t>
  </si>
  <si>
    <t>SE3-M-A13:C</t>
  </si>
  <si>
    <t>SE3-M-H7:D</t>
  </si>
  <si>
    <t>SE3-M-C9:D</t>
  </si>
  <si>
    <t>SE3-M-C11:D</t>
  </si>
  <si>
    <t>SE3-M-A13:D</t>
  </si>
  <si>
    <t>SE3-M-H7:E</t>
  </si>
  <si>
    <t>SE3-M-H7:F</t>
  </si>
  <si>
    <t>SE3-M-H7:G</t>
  </si>
  <si>
    <t>SE3-M-C9:E</t>
  </si>
  <si>
    <t>SE3-M-C9:F</t>
  </si>
  <si>
    <t>SE3-M-C9:G</t>
  </si>
  <si>
    <t>SE3-M-C11:E</t>
  </si>
  <si>
    <t>SE3-M-C11:F</t>
  </si>
  <si>
    <t>SE3-M-C11:G</t>
  </si>
  <si>
    <t>SE3-M-A13:E</t>
  </si>
  <si>
    <t>SE3-M-A13:F</t>
  </si>
  <si>
    <t>SE3-M-A13:G</t>
  </si>
  <si>
    <t>SE4-M-H7:A</t>
  </si>
  <si>
    <t>SE4-M-H7:B</t>
  </si>
  <si>
    <t>SE4-M-H7:C</t>
  </si>
  <si>
    <t>SE4-M-C9:A</t>
  </si>
  <si>
    <t>SE4-M-C9:B</t>
  </si>
  <si>
    <t>SE4-M-C9:C</t>
  </si>
  <si>
    <t>SE4-M-C11:A</t>
  </si>
  <si>
    <t>SE4-M-C11:B</t>
  </si>
  <si>
    <t>SE4-M-C11:C</t>
  </si>
  <si>
    <t>SE4-M-A13:A</t>
  </si>
  <si>
    <t>SE4-M-A13:B</t>
  </si>
  <si>
    <t>SE4-M-A13:C</t>
  </si>
  <si>
    <t>SE4-M-H7:D</t>
  </si>
  <si>
    <t>SE4-M-C9:D</t>
  </si>
  <si>
    <t>SE4-M-C11:D</t>
  </si>
  <si>
    <t>SE4-M-A13:D</t>
  </si>
  <si>
    <t>SE4-M-H7:E</t>
  </si>
  <si>
    <t>SE4-M-H7:F</t>
  </si>
  <si>
    <t>SE4-M-H7:G</t>
  </si>
  <si>
    <t>SE4-M-C9:E</t>
  </si>
  <si>
    <t>SE4-M-C9:F</t>
  </si>
  <si>
    <t>SE4-M-C9:G</t>
  </si>
  <si>
    <t>SE4-M-C11:E</t>
  </si>
  <si>
    <t>SE4-M-C11:F</t>
  </si>
  <si>
    <t>SE4-M-C11:G</t>
  </si>
  <si>
    <t>SE4-M-A13:E</t>
  </si>
  <si>
    <t>SE4-M-A13:F</t>
  </si>
  <si>
    <t>SE4-M-A13:G</t>
  </si>
  <si>
    <t>SE4</t>
  </si>
  <si>
    <t>MMOULD+L</t>
  </si>
  <si>
    <t>MMOULD+M</t>
  </si>
  <si>
    <t>MMOULD+P</t>
  </si>
  <si>
    <t>MMOULD+S</t>
  </si>
  <si>
    <t>MMOULD+XL</t>
  </si>
  <si>
    <t>WCU115+BOX</t>
  </si>
  <si>
    <t>WCU15+BOX</t>
  </si>
  <si>
    <t>WCU150+BOX</t>
  </si>
  <si>
    <t>WCU200+BOX</t>
  </si>
  <si>
    <t>WCU25+BOX</t>
  </si>
  <si>
    <t>WCU250+BOX</t>
  </si>
  <si>
    <t>WCU32+BOX</t>
  </si>
  <si>
    <t>WCU45+BOX</t>
  </si>
  <si>
    <t>WCU65+BOX</t>
  </si>
  <si>
    <t>WCU90+BOX</t>
  </si>
  <si>
    <t>W-Cu15</t>
  </si>
  <si>
    <t>W/M Price Key</t>
  </si>
  <si>
    <t>Mould Price Key</t>
  </si>
  <si>
    <t>3 x W-Cu150</t>
  </si>
  <si>
    <t>3 x W-Cu200</t>
  </si>
  <si>
    <t>T435</t>
  </si>
  <si>
    <t>T110</t>
  </si>
  <si>
    <t>T111</t>
  </si>
  <si>
    <t>T109</t>
  </si>
  <si>
    <t>SE7</t>
  </si>
  <si>
    <t>T-102</t>
  </si>
  <si>
    <t>T-110 / T-334</t>
  </si>
  <si>
    <t>SE7-L-F6:A</t>
  </si>
  <si>
    <t>SE7-L-F6:B</t>
  </si>
  <si>
    <t>SE7-L-F6:C</t>
  </si>
  <si>
    <t>SE7-L-K7:A</t>
  </si>
  <si>
    <t>SE7-L-K7:B</t>
  </si>
  <si>
    <t>SE7-L-K7:C</t>
  </si>
  <si>
    <t>SE7-L-D5:A</t>
  </si>
  <si>
    <t>SE7-L-D5:B</t>
  </si>
  <si>
    <t>SE7-L-D5:C</t>
  </si>
  <si>
    <t>SE7-L-G6:A</t>
  </si>
  <si>
    <t>SE7-L-G6:B</t>
  </si>
  <si>
    <t>SE7-L-G6:C</t>
  </si>
  <si>
    <t>SE7-L-H7:A</t>
  </si>
  <si>
    <t>SE7-L-H7:B</t>
  </si>
  <si>
    <t>SE7-L-H7:C</t>
  </si>
  <si>
    <t>SE7-L-C9:A</t>
  </si>
  <si>
    <t>SE7-L-C9:B</t>
  </si>
  <si>
    <t>SE7-L-C9:C</t>
  </si>
  <si>
    <t>SE7-L-C11:A</t>
  </si>
  <si>
    <t>SE7-L-C11:B</t>
  </si>
  <si>
    <t>SE7-L-C11:C</t>
  </si>
  <si>
    <t>SE7-L-A13:A</t>
  </si>
  <si>
    <t>SE7-L-A13:B</t>
  </si>
  <si>
    <t>SE7-L-A13:C</t>
  </si>
  <si>
    <t>SE7-L-C14:A</t>
  </si>
  <si>
    <t>SE7-L-C14:B</t>
  </si>
  <si>
    <t>SE7-L-C14:C</t>
  </si>
  <si>
    <t>SE7-L-C16:A</t>
  </si>
  <si>
    <t>SE7-L-C16:B</t>
  </si>
  <si>
    <t>SE7-L-C16:C</t>
  </si>
  <si>
    <t>SE7-L-F6:D</t>
  </si>
  <si>
    <t>SE7-L-K7:D</t>
  </si>
  <si>
    <t>SE7-L-D5:D</t>
  </si>
  <si>
    <t>SE7-L-G6:D</t>
  </si>
  <si>
    <t>SE7-L-H7:D</t>
  </si>
  <si>
    <t>SE7-L-C9:D</t>
  </si>
  <si>
    <t>SE7-L-C11:D</t>
  </si>
  <si>
    <t>SE7-L-A13:D</t>
  </si>
  <si>
    <t>SE7-L-C14:D</t>
  </si>
  <si>
    <t>SE7-L-C16:D</t>
  </si>
  <si>
    <t>SE7-L-C18:D</t>
  </si>
  <si>
    <t>SE7-L-C18:B</t>
  </si>
  <si>
    <t>SE7-L-H7:E</t>
  </si>
  <si>
    <t>SE7-L-H7:F</t>
  </si>
  <si>
    <t>SE7-L-H7:G</t>
  </si>
  <si>
    <t>SE7-L-C9:E</t>
  </si>
  <si>
    <t>SE7-L-C9:F</t>
  </si>
  <si>
    <t>SE7-L-C9:G</t>
  </si>
  <si>
    <t>SE7-L-C11:E</t>
  </si>
  <si>
    <t>SE7-L-C11:F</t>
  </si>
  <si>
    <t>SE7-L-C11:G</t>
  </si>
  <si>
    <t>SE7-L-A13:E</t>
  </si>
  <si>
    <t>SE7-L-A13:F</t>
  </si>
  <si>
    <t>SE7-L-A13:G</t>
  </si>
  <si>
    <t>SE7-L-C14:E</t>
  </si>
  <si>
    <t>SE7-L-C14:F</t>
  </si>
  <si>
    <t>SE7-L-C14:G</t>
  </si>
  <si>
    <t>SE7-L-C16:E</t>
  </si>
  <si>
    <t>SE7-L-C16:F</t>
  </si>
  <si>
    <t>SE7-L-C16:G</t>
  </si>
  <si>
    <t>SE7-L-C18:E</t>
  </si>
  <si>
    <t>SE7-L-C18:F</t>
  </si>
  <si>
    <t>SE7-L-C18:G</t>
  </si>
  <si>
    <t>SE7-L-C8:A</t>
  </si>
  <si>
    <t>8D : 9/16"</t>
  </si>
  <si>
    <t>10D : 9/16"</t>
  </si>
  <si>
    <t>SE7-L-C8:B</t>
  </si>
  <si>
    <t>SE7-L-C8:C</t>
  </si>
  <si>
    <t>SE7-L-C10:A</t>
  </si>
  <si>
    <t>SE7-L-C10:B</t>
  </si>
  <si>
    <t>SE7-L-C10:C</t>
  </si>
  <si>
    <t>SE7-L-C8:D</t>
  </si>
  <si>
    <t>SE7-L-C10:D</t>
  </si>
  <si>
    <t>SE7-L-C8:E</t>
  </si>
  <si>
    <t>SE7-L-C8:F</t>
  </si>
  <si>
    <t>SE7-L-C8:G</t>
  </si>
  <si>
    <t>SE7-L-C10:E</t>
  </si>
  <si>
    <t>SE7-L-C10:F</t>
  </si>
  <si>
    <t>SE7-L-C10:G</t>
  </si>
  <si>
    <t>FF1</t>
  </si>
  <si>
    <t>FF2</t>
  </si>
  <si>
    <t>FF3</t>
  </si>
  <si>
    <t>20 x 2</t>
  </si>
  <si>
    <t>FF1-M-202</t>
  </si>
  <si>
    <t>20 x 3</t>
  </si>
  <si>
    <t>FF1-M-203</t>
  </si>
  <si>
    <t>20 x 4</t>
  </si>
  <si>
    <t>FF1-M-204</t>
  </si>
  <si>
    <t>20 x 5</t>
  </si>
  <si>
    <t>FF1-M-205</t>
  </si>
  <si>
    <t>25 x 2</t>
  </si>
  <si>
    <t>FF1-M-252</t>
  </si>
  <si>
    <t>25 x 3</t>
  </si>
  <si>
    <t>FF1-M-253</t>
  </si>
  <si>
    <t>25 x 4</t>
  </si>
  <si>
    <t>FF1-M-254</t>
  </si>
  <si>
    <t>25 x 5</t>
  </si>
  <si>
    <t>FF1-M-255</t>
  </si>
  <si>
    <t>25 x 6</t>
  </si>
  <si>
    <t>FF1-M-256</t>
  </si>
  <si>
    <t>30 x 2</t>
  </si>
  <si>
    <t>FF1-M-302</t>
  </si>
  <si>
    <t>30 x 3</t>
  </si>
  <si>
    <t>FF1-M-303</t>
  </si>
  <si>
    <t>30 x 4</t>
  </si>
  <si>
    <t>FF1-M-304</t>
  </si>
  <si>
    <t>30 x 5</t>
  </si>
  <si>
    <t>FF1-M-305</t>
  </si>
  <si>
    <t>40 x 3</t>
  </si>
  <si>
    <t>FF1-L-403</t>
  </si>
  <si>
    <t>T-111 / T-332</t>
  </si>
  <si>
    <t>40 x 4</t>
  </si>
  <si>
    <t>40 x 5</t>
  </si>
  <si>
    <t>FF1-L-405</t>
  </si>
  <si>
    <t>40 x 6</t>
  </si>
  <si>
    <t>FF1-L-406</t>
  </si>
  <si>
    <t>50 x 3</t>
  </si>
  <si>
    <t>FF1-L-503</t>
  </si>
  <si>
    <t>50 x 5</t>
  </si>
  <si>
    <t>FF1-L-505</t>
  </si>
  <si>
    <t>50 x 6</t>
  </si>
  <si>
    <t>FF1-L-506</t>
  </si>
  <si>
    <t>50 x 8</t>
  </si>
  <si>
    <t>FF1-L-508</t>
  </si>
  <si>
    <t>FF2-M-202</t>
  </si>
  <si>
    <t>FF2-M-203</t>
  </si>
  <si>
    <t>FF2-M-204</t>
  </si>
  <si>
    <t>FF2-M-205</t>
  </si>
  <si>
    <t>FF2-M-252</t>
  </si>
  <si>
    <t>FF2-M-253</t>
  </si>
  <si>
    <t>FF2-M-254</t>
  </si>
  <si>
    <t>FF2-M-255</t>
  </si>
  <si>
    <t>FF2-M-256</t>
  </si>
  <si>
    <t>FF2-M-302</t>
  </si>
  <si>
    <t>FF2-M-303</t>
  </si>
  <si>
    <t>FF2-M-304</t>
  </si>
  <si>
    <t>FF2-M-305</t>
  </si>
  <si>
    <t>FF2-M-403</t>
  </si>
  <si>
    <t>FF2-M-405</t>
  </si>
  <si>
    <t>FF2-M-406</t>
  </si>
  <si>
    <t>FF2-L-503</t>
  </si>
  <si>
    <t>FF2-L-505</t>
  </si>
  <si>
    <t>FF2-L-506</t>
  </si>
  <si>
    <t>FF2-L-508</t>
  </si>
  <si>
    <t>FF3-M-202</t>
  </si>
  <si>
    <t>FF3-M-203</t>
  </si>
  <si>
    <t>FF3-M-204</t>
  </si>
  <si>
    <t>FF3-M-205</t>
  </si>
  <si>
    <t>FF3-M-252</t>
  </si>
  <si>
    <t>FF3-M-253</t>
  </si>
  <si>
    <t>FF3-M-254</t>
  </si>
  <si>
    <t>FF3-M-255</t>
  </si>
  <si>
    <t>FF3-M-256</t>
  </si>
  <si>
    <t>FF3-M-302</t>
  </si>
  <si>
    <t>FF3-M-303</t>
  </si>
  <si>
    <t>FF3-M-304</t>
  </si>
  <si>
    <t>FF3-M-305</t>
  </si>
  <si>
    <t>FF3-M-403</t>
  </si>
  <si>
    <t>FF3-M-405</t>
  </si>
  <si>
    <t>FF3-M-406</t>
  </si>
  <si>
    <t>FF3-L-503</t>
  </si>
  <si>
    <t>FF3-L-505</t>
  </si>
  <si>
    <t>FF3-L-506</t>
  </si>
  <si>
    <t>FF3-L-508</t>
  </si>
  <si>
    <t>FF5</t>
  </si>
  <si>
    <t>FF5-M-202</t>
  </si>
  <si>
    <t>FF5-M-203</t>
  </si>
  <si>
    <t>FF5-M-252</t>
  </si>
  <si>
    <t>FF5-M-253</t>
  </si>
  <si>
    <t>FF5-M-254</t>
  </si>
  <si>
    <t>FF5-M-255</t>
  </si>
  <si>
    <t>FF5-M-256</t>
  </si>
  <si>
    <t>FF5-M-302</t>
  </si>
  <si>
    <t>FF5-M-303</t>
  </si>
  <si>
    <t>FF5-M-304</t>
  </si>
  <si>
    <t>FF5-M-305</t>
  </si>
  <si>
    <t>FF5-L-403</t>
  </si>
  <si>
    <t>FF5-L-405</t>
  </si>
  <si>
    <t>FF5-L-406</t>
  </si>
  <si>
    <t>FF5-L-503</t>
  </si>
  <si>
    <t>FF5-L-505</t>
  </si>
  <si>
    <t>FF5-L-506</t>
  </si>
  <si>
    <t>FF5-L-508</t>
  </si>
  <si>
    <t>FF7</t>
  </si>
  <si>
    <t>FF7-M-202</t>
  </si>
  <si>
    <t>FF7-M-203</t>
  </si>
  <si>
    <t>FF7-M-204</t>
  </si>
  <si>
    <t>FF7-M-205</t>
  </si>
  <si>
    <t>FF7-M-252</t>
  </si>
  <si>
    <t>FF7-M-253</t>
  </si>
  <si>
    <t>FF7-M-254</t>
  </si>
  <si>
    <t>FF7-M-255</t>
  </si>
  <si>
    <t>FF7-M-256</t>
  </si>
  <si>
    <t>FF7-M-302</t>
  </si>
  <si>
    <t>FF7-M-303</t>
  </si>
  <si>
    <t>FF7-M-304</t>
  </si>
  <si>
    <t>FF7-M-305</t>
  </si>
  <si>
    <t>FF7-M-403</t>
  </si>
  <si>
    <t>FF7-M-405</t>
  </si>
  <si>
    <t>FF7-M-406</t>
  </si>
  <si>
    <t>FF7-L-508</t>
  </si>
  <si>
    <t>FF7-L-503</t>
  </si>
  <si>
    <t>FF7-L-505</t>
  </si>
  <si>
    <t>FF7-L-506</t>
  </si>
  <si>
    <t>FE3</t>
  </si>
  <si>
    <t>30 x 6</t>
  </si>
  <si>
    <t>20 x 2 : 1/2"</t>
  </si>
  <si>
    <t>20 x 2 : 9/16"</t>
  </si>
  <si>
    <t>20 x 2 : 12.7 mm</t>
  </si>
  <si>
    <t>25 x 2 : 1/2"</t>
  </si>
  <si>
    <t>25 x 2 : 9/16"</t>
  </si>
  <si>
    <t>25 x 2 : 12.7 mm</t>
  </si>
  <si>
    <t>30 x 2 : 1/2"</t>
  </si>
  <si>
    <t>30 x 2 : 9/16"</t>
  </si>
  <si>
    <t>30 x 2 : 12.7 mm</t>
  </si>
  <si>
    <t>20 x 3 : 1/2"</t>
  </si>
  <si>
    <t>20 x 3 : 9/16"</t>
  </si>
  <si>
    <t>20 x 3 : 12.7 mm</t>
  </si>
  <si>
    <t>25 x 3 : 1/2"</t>
  </si>
  <si>
    <t>25 x 3 : 9/16"</t>
  </si>
  <si>
    <t>25 x 3 : 12.7 mm</t>
  </si>
  <si>
    <t>30 x 3 : 1/2"</t>
  </si>
  <si>
    <t>30 x 3 : 9/16"</t>
  </si>
  <si>
    <t>30 x 3 : 12.7 mm</t>
  </si>
  <si>
    <t>20 x 4 : 1/2"</t>
  </si>
  <si>
    <t>20 x 4 : 9/16"</t>
  </si>
  <si>
    <t>20 x 4 : 12.7 mm</t>
  </si>
  <si>
    <t>25 x 4 : 1/2"</t>
  </si>
  <si>
    <t>25 x 4 : 9/16"</t>
  </si>
  <si>
    <t>25 x 4 : 12.7 mm</t>
  </si>
  <si>
    <t>FE3-M-202:A</t>
  </si>
  <si>
    <t>FE3-M-202:B</t>
  </si>
  <si>
    <t>FE3-M-202:C</t>
  </si>
  <si>
    <t>FE3-M-252:A</t>
  </si>
  <si>
    <t>FE3-M-252:B</t>
  </si>
  <si>
    <t>FE3-M-252:C</t>
  </si>
  <si>
    <t>FE3-M-302:A</t>
  </si>
  <si>
    <t>FE3-M-302:B</t>
  </si>
  <si>
    <t>FE3-M-302:C</t>
  </si>
  <si>
    <t>FE3-M-203:A</t>
  </si>
  <si>
    <t>FE3-M-203:B</t>
  </si>
  <si>
    <t>FE3-M-203:C</t>
  </si>
  <si>
    <t>FE3-M-253:A</t>
  </si>
  <si>
    <t>FE3-M-253:B</t>
  </si>
  <si>
    <t>FE3-M-253:C</t>
  </si>
  <si>
    <t>FE3-M-303:A</t>
  </si>
  <si>
    <t>FE3-M-303:B</t>
  </si>
  <si>
    <t>FE3-M-303:C</t>
  </si>
  <si>
    <t>FE3-M-204:A</t>
  </si>
  <si>
    <t>FE3-M-204:B</t>
  </si>
  <si>
    <t>FE3-M-204:C</t>
  </si>
  <si>
    <t>FE3-M-254:A</t>
  </si>
  <si>
    <t>FE3-M-254:B</t>
  </si>
  <si>
    <t>FE3-M-254:C</t>
  </si>
  <si>
    <t>30 x 2 : M16</t>
  </si>
  <si>
    <t>30 x 2 : 14.2 mm</t>
  </si>
  <si>
    <t>30 x 2 : 5/8"UNC</t>
  </si>
  <si>
    <t>20 x 3 : 14.2 mm</t>
  </si>
  <si>
    <t>20 x 3 : M16</t>
  </si>
  <si>
    <t>20 x 3 : 5/8"UNC</t>
  </si>
  <si>
    <t>25 x 3 : M16</t>
  </si>
  <si>
    <t>25 x 3 : 14.2 mm</t>
  </si>
  <si>
    <t>25 x 3 : 5/8"UNC</t>
  </si>
  <si>
    <t>20 x 4 : M16</t>
  </si>
  <si>
    <t>20 x 4 : 14.2 mm</t>
  </si>
  <si>
    <t>20 x 4 : 5/8"UNC</t>
  </si>
  <si>
    <t>25 x 4 : M16</t>
  </si>
  <si>
    <t>25 x 4 : 14.2 mm</t>
  </si>
  <si>
    <t>25 x 4 : 5/8"UNC</t>
  </si>
  <si>
    <t>25 x 5 : M16</t>
  </si>
  <si>
    <t>25 x 5 : 14.2 mm</t>
  </si>
  <si>
    <t>25 x 5 : 5/8"UNC</t>
  </si>
  <si>
    <t>30 x 5 : M16</t>
  </si>
  <si>
    <t>30 x 5 : 14.2 mm</t>
  </si>
  <si>
    <t>30 x 5 : 5/8"UNC</t>
  </si>
  <si>
    <t>40 x 5 : M16</t>
  </si>
  <si>
    <t>40 x 5 : 14.2 mm</t>
  </si>
  <si>
    <t>40 x 5 : 5/8"UNC</t>
  </si>
  <si>
    <t>50 x 5 : M16</t>
  </si>
  <si>
    <t>50 x 5 : 14.2 mm</t>
  </si>
  <si>
    <t>50 x 5 : 5/8"UNC</t>
  </si>
  <si>
    <t>25 x 6 : M16</t>
  </si>
  <si>
    <t>25 x 6 : 14.2 mm</t>
  </si>
  <si>
    <t>25 x 6 : 5/8"UNC</t>
  </si>
  <si>
    <t>30 x 6 : M16</t>
  </si>
  <si>
    <t>30 x 6 : 14.2 mm</t>
  </si>
  <si>
    <t>30 x 6 : 5/8"UNC</t>
  </si>
  <si>
    <t>40 x 6 : M16</t>
  </si>
  <si>
    <t>40 x 6 : 14.2 mm</t>
  </si>
  <si>
    <t>40 x 6 : 5/8"UNC</t>
  </si>
  <si>
    <t>50 x 6 : M16</t>
  </si>
  <si>
    <t>50 x 6 : 14.2 mm</t>
  </si>
  <si>
    <t>50 x 6 : 5/8"UNC</t>
  </si>
  <si>
    <t>FE3-M-302:D</t>
  </si>
  <si>
    <t>FE3-M-203:D</t>
  </si>
  <si>
    <t>FE3-M-253:D</t>
  </si>
  <si>
    <t>FE3-M-204:D</t>
  </si>
  <si>
    <t>FE3-M-254:D</t>
  </si>
  <si>
    <t>FE3-M-255:D</t>
  </si>
  <si>
    <t>FE3-M-255:B</t>
  </si>
  <si>
    <t>FE3-M-305:D</t>
  </si>
  <si>
    <t>FE3-M-305:B</t>
  </si>
  <si>
    <t>FE3-M-405:D</t>
  </si>
  <si>
    <t>FE3-M-405:B</t>
  </si>
  <si>
    <t>FE3-M-505:D</t>
  </si>
  <si>
    <t>FE3-M-505:B</t>
  </si>
  <si>
    <t>FE3-M-256:D</t>
  </si>
  <si>
    <t>FE3-M-256:B</t>
  </si>
  <si>
    <t>FE3-M-306:D</t>
  </si>
  <si>
    <t>FE3-M-306:B</t>
  </si>
  <si>
    <t>FE3-M-406:D</t>
  </si>
  <si>
    <t>FE3-M-406:B</t>
  </si>
  <si>
    <t>FE3-L-506:D</t>
  </si>
  <si>
    <t>FE3-L-506:B</t>
  </si>
  <si>
    <t>FE3-M-302:E</t>
  </si>
  <si>
    <t>30 x 2 : 3/4"</t>
  </si>
  <si>
    <t>30 x 2 : 19 mm</t>
  </si>
  <si>
    <t>30 x 2 : 17.3 mm</t>
  </si>
  <si>
    <t>20 x 3 : 3/4"</t>
  </si>
  <si>
    <t>20 x 3 : 19 mm</t>
  </si>
  <si>
    <t>20 x 3 : 17.3 mm</t>
  </si>
  <si>
    <t>25 x 3 : 3/4"</t>
  </si>
  <si>
    <t>25 x 3 : 19 mm</t>
  </si>
  <si>
    <t>25 x 3 : 17.3 mm</t>
  </si>
  <si>
    <t>40 x 3 : 3/4"</t>
  </si>
  <si>
    <t>40 x 3 : 19 mm</t>
  </si>
  <si>
    <t>40 x 3 : 17.3 mm</t>
  </si>
  <si>
    <t>25 x 4 : 3/4"</t>
  </si>
  <si>
    <t>25 x 4 : 19 mm</t>
  </si>
  <si>
    <t>25 x 4 : 17.3 mm</t>
  </si>
  <si>
    <t>25 x 5 : 3/4"</t>
  </si>
  <si>
    <t>25 x 5 : 19 mm</t>
  </si>
  <si>
    <t>25 x 5 : 17.3 mm</t>
  </si>
  <si>
    <t>30 x 5 : 3/4"</t>
  </si>
  <si>
    <t>30 x 5 : 19 mm</t>
  </si>
  <si>
    <t>30 x 5 : 17.3 mm</t>
  </si>
  <si>
    <t>40 x 5 : 3/4"</t>
  </si>
  <si>
    <t>40 x 5 : 19 mm</t>
  </si>
  <si>
    <t>40 x 5 : 17.3 mm</t>
  </si>
  <si>
    <t>50 x 5 : 3/4"</t>
  </si>
  <si>
    <t>50 x 5 : 19 mm</t>
  </si>
  <si>
    <t>50 x 5 : 17.3 mm</t>
  </si>
  <si>
    <t>25 x 6 : 3/4"</t>
  </si>
  <si>
    <t>25 x 6 : 19 mm</t>
  </si>
  <si>
    <t>25 x 6 : 17.3 mm</t>
  </si>
  <si>
    <t>30 x 6 : 3/4"</t>
  </si>
  <si>
    <t>30 x 6 : 19 mm</t>
  </si>
  <si>
    <t>30 x 6 : 17.3 mm</t>
  </si>
  <si>
    <t>40 x 6 : 3/4"</t>
  </si>
  <si>
    <t>40 x 6 : 19 mm</t>
  </si>
  <si>
    <t>40 x 6 : 17.3 mm</t>
  </si>
  <si>
    <t>50 x 6 : 3/4"</t>
  </si>
  <si>
    <t>50 x 6 : 19 mm</t>
  </si>
  <si>
    <t>50 x 6 : 17.3 mm</t>
  </si>
  <si>
    <t>FE3-M-302:F</t>
  </si>
  <si>
    <t>FE3-M-302:G</t>
  </si>
  <si>
    <t>FE3-M-203:E</t>
  </si>
  <si>
    <t>FE3-M-203:F</t>
  </si>
  <si>
    <t>FE3-M-203:G</t>
  </si>
  <si>
    <t>FE3-M-253:E</t>
  </si>
  <si>
    <t>FE3-M-253:F</t>
  </si>
  <si>
    <t>FE3-M-253:G</t>
  </si>
  <si>
    <t>FE3-M-403:E</t>
  </si>
  <si>
    <t>FE3-M-403:F</t>
  </si>
  <si>
    <t>FE3-M-403:G</t>
  </si>
  <si>
    <t>FE3-M-254:E</t>
  </si>
  <si>
    <t>FE3-M-254:F</t>
  </si>
  <si>
    <t>FE3-M-254:G</t>
  </si>
  <si>
    <t>FE3-M-255:E</t>
  </si>
  <si>
    <t>FE3-M-255:F</t>
  </si>
  <si>
    <t>FE3-M-255:G</t>
  </si>
  <si>
    <t>FE3-M-305:E</t>
  </si>
  <si>
    <t>FE3-M-305:F</t>
  </si>
  <si>
    <t>FE3-M-305:G</t>
  </si>
  <si>
    <t>FE3-M-405:E</t>
  </si>
  <si>
    <t>FE3-M-405:F</t>
  </si>
  <si>
    <t>FE3-M-405:G</t>
  </si>
  <si>
    <t>FE3-L-505:E</t>
  </si>
  <si>
    <t>FE3-L-505:F</t>
  </si>
  <si>
    <t>FE3-L-505:G</t>
  </si>
  <si>
    <t>FE3-M-256:E</t>
  </si>
  <si>
    <t>FE3-M-256:F</t>
  </si>
  <si>
    <t>FE3-M-256:G</t>
  </si>
  <si>
    <t>FE3-M-306:E</t>
  </si>
  <si>
    <t>FE3-M-306:F</t>
  </si>
  <si>
    <t>FE3-M-306:G</t>
  </si>
  <si>
    <t>FE3-L-406:E</t>
  </si>
  <si>
    <t>FE3-L-406:F</t>
  </si>
  <si>
    <t>FE3-L-406:G</t>
  </si>
  <si>
    <t>FE3-L-506:E</t>
  </si>
  <si>
    <t>FE3-L-506:F</t>
  </si>
  <si>
    <t>FE3-L-506:G</t>
  </si>
  <si>
    <t>SF1</t>
  </si>
  <si>
    <t>SF2</t>
  </si>
  <si>
    <t>SF3</t>
  </si>
  <si>
    <t xml:space="preserve"> SF1-M-D4202 </t>
  </si>
  <si>
    <t xml:space="preserve"> SF1-M-D5202</t>
  </si>
  <si>
    <t xml:space="preserve"> SF1-M-K7202</t>
  </si>
  <si>
    <t xml:space="preserve"> SF1-M-G6202</t>
  </si>
  <si>
    <t xml:space="preserve"> SF1-M-C7252</t>
  </si>
  <si>
    <t xml:space="preserve"> SF1-M-H7202</t>
  </si>
  <si>
    <t xml:space="preserve"> SF1-M-C9253</t>
  </si>
  <si>
    <t xml:space="preserve"> SF1-M-C11253</t>
  </si>
  <si>
    <t xml:space="preserve"> SF1-M-A13254</t>
  </si>
  <si>
    <t xml:space="preserve"> SF1-L-C16405</t>
  </si>
  <si>
    <t xml:space="preserve"> SF1-L-C18405</t>
  </si>
  <si>
    <t xml:space="preserve"> SF1-L-A21505</t>
  </si>
  <si>
    <t xml:space="preserve"> SF1-L-A23506</t>
  </si>
  <si>
    <t xml:space="preserve"> SF1-M-C8253</t>
  </si>
  <si>
    <t xml:space="preserve"> SF1-M-C10253</t>
  </si>
  <si>
    <t xml:space="preserve"> SF1-M-C14255</t>
  </si>
  <si>
    <t>10 mm2 : 20 x 2</t>
  </si>
  <si>
    <t>16 mm2 : 20 x 2</t>
  </si>
  <si>
    <t>16 mm2 s : 20 x 2</t>
  </si>
  <si>
    <t>25 mm2 : 20 x 2</t>
  </si>
  <si>
    <t>30 mm2 : 25 x 2</t>
  </si>
  <si>
    <t>35 mm2 : 20 x 2</t>
  </si>
  <si>
    <t>50 mm2 : 25 x 3</t>
  </si>
  <si>
    <t>70 mm2 : 25 x 3</t>
  </si>
  <si>
    <t>95 mm2 : 25 x 4</t>
  </si>
  <si>
    <t>120 mm2 : 25 x 5</t>
  </si>
  <si>
    <t>150 mm2 : 40 x 5</t>
  </si>
  <si>
    <t>185 mm2 : 40 x 5</t>
  </si>
  <si>
    <t>240 mm2 : 50 x 5</t>
  </si>
  <si>
    <t>300 mm2 : 50 x 6</t>
  </si>
  <si>
    <t>8D : 25 x 3</t>
  </si>
  <si>
    <t>10D : 25 x 3</t>
  </si>
  <si>
    <t>A-SCuD4</t>
  </si>
  <si>
    <t xml:space="preserve"> SF3-M-D4202 </t>
  </si>
  <si>
    <t xml:space="preserve"> SF3-M-D5202</t>
  </si>
  <si>
    <t xml:space="preserve"> SF3-M-K7202</t>
  </si>
  <si>
    <t xml:space="preserve"> SF3-M-G6202</t>
  </si>
  <si>
    <t xml:space="preserve"> SF3-M-C7252</t>
  </si>
  <si>
    <t xml:space="preserve"> SF3-M-H7202</t>
  </si>
  <si>
    <t xml:space="preserve"> SF3-M-C9253</t>
  </si>
  <si>
    <t xml:space="preserve"> SF3-M-C11253</t>
  </si>
  <si>
    <t xml:space="preserve"> SF3-M-A13254</t>
  </si>
  <si>
    <t xml:space="preserve"> SF3-M-C16405</t>
  </si>
  <si>
    <t xml:space="preserve"> SF3-M-C18405</t>
  </si>
  <si>
    <t xml:space="preserve"> SF3-L-A21505</t>
  </si>
  <si>
    <t xml:space="preserve"> SF3-L-A23506</t>
  </si>
  <si>
    <t xml:space="preserve"> SF3-M-C8253</t>
  </si>
  <si>
    <t xml:space="preserve"> SF3-M-C10253</t>
  </si>
  <si>
    <t>S</t>
  </si>
  <si>
    <t>T-401</t>
  </si>
  <si>
    <t>T-109 / T-330</t>
  </si>
  <si>
    <t>SP1-S-D5</t>
  </si>
  <si>
    <t>SP1-S-K7</t>
  </si>
  <si>
    <t>SP1-S-G6</t>
  </si>
  <si>
    <t>SP1-S-H7</t>
  </si>
  <si>
    <t>SP1-M-C9</t>
  </si>
  <si>
    <t>SP1-M-C11</t>
  </si>
  <si>
    <t>SP1-M-A13</t>
  </si>
  <si>
    <t>SP1-M-C14</t>
  </si>
  <si>
    <t>SP1-M-C16</t>
  </si>
  <si>
    <t>SP1-M-C18</t>
  </si>
  <si>
    <t>SP1-M-A21</t>
  </si>
  <si>
    <t>SP1-M-A23</t>
  </si>
  <si>
    <t>SP1-M-C8</t>
  </si>
  <si>
    <t>SP1-M-C10</t>
  </si>
  <si>
    <t>SP1-M-C12</t>
  </si>
  <si>
    <t>20 x2</t>
  </si>
  <si>
    <t xml:space="preserve"> SF3-M-A17255</t>
  </si>
  <si>
    <t>SP1</t>
  </si>
  <si>
    <t>SP2</t>
  </si>
  <si>
    <t>SP2-S-D4</t>
  </si>
  <si>
    <t>SP2-S-D5</t>
  </si>
  <si>
    <t>SP2-S-K7</t>
  </si>
  <si>
    <t>SP2-S-G6</t>
  </si>
  <si>
    <t>SP2-S-H7</t>
  </si>
  <si>
    <t>SP2-M-C9</t>
  </si>
  <si>
    <t>SP2-M-C11</t>
  </si>
  <si>
    <t>SP2-M-A13</t>
  </si>
  <si>
    <t>SP2-M-C14</t>
  </si>
  <si>
    <t>SP2-M-C16</t>
  </si>
  <si>
    <t>SP2-M-C18</t>
  </si>
  <si>
    <t>SP2-L-A21</t>
  </si>
  <si>
    <t>SP2-L-A23</t>
  </si>
  <si>
    <t>SP2-M-C8</t>
  </si>
  <si>
    <t>SP2-M-C10</t>
  </si>
  <si>
    <t>SP2-M-C12</t>
  </si>
  <si>
    <t>SP3</t>
  </si>
  <si>
    <t>SP3-M-D4</t>
  </si>
  <si>
    <t>T-231/T-281</t>
  </si>
  <si>
    <t>SP3-M-D5</t>
  </si>
  <si>
    <t>SP3-M-K7</t>
  </si>
  <si>
    <t>SP3-M-G6</t>
  </si>
  <si>
    <t>SP3-M-H7</t>
  </si>
  <si>
    <t>SP3-M-C9</t>
  </si>
  <si>
    <t>SP3-M-C11</t>
  </si>
  <si>
    <t>SP3-M-A13</t>
  </si>
  <si>
    <t>SP3-M-C14</t>
  </si>
  <si>
    <t>SP3-M-C16</t>
  </si>
  <si>
    <t>SP3-M-C18</t>
  </si>
  <si>
    <t>SP3-L-A21</t>
  </si>
  <si>
    <t>T-111 &amp; T-281</t>
  </si>
  <si>
    <t>SP3-L-A23</t>
  </si>
  <si>
    <t>SP3-M-C8</t>
  </si>
  <si>
    <t>SP3-M-C10</t>
  </si>
  <si>
    <t>SP3-M-C12</t>
  </si>
  <si>
    <t>SP4</t>
  </si>
  <si>
    <t>SP4-M-D4</t>
  </si>
  <si>
    <t>SP4-M-D5</t>
  </si>
  <si>
    <t>SP4-M-K7</t>
  </si>
  <si>
    <t>SP4-M-G6</t>
  </si>
  <si>
    <t>SP4-M-H7</t>
  </si>
  <si>
    <t>SP4-M-C9</t>
  </si>
  <si>
    <t>SP4-M-C11</t>
  </si>
  <si>
    <t>SP4-M-A13</t>
  </si>
  <si>
    <t>SP4-M-C14</t>
  </si>
  <si>
    <t>SP4-M-C16</t>
  </si>
  <si>
    <t>SP4-M-C18</t>
  </si>
  <si>
    <t>SP4-L-A21</t>
  </si>
  <si>
    <t>SP4-L-A23</t>
  </si>
  <si>
    <t>SP4-M-C8</t>
  </si>
  <si>
    <t>SP4-M-C10</t>
  </si>
  <si>
    <t>SP4-M-C12</t>
  </si>
  <si>
    <t>SP5</t>
  </si>
  <si>
    <t>SP6</t>
  </si>
  <si>
    <t>SP9</t>
  </si>
  <si>
    <t>SP5-M-D4</t>
  </si>
  <si>
    <t>SP5-M-D5</t>
  </si>
  <si>
    <t>SP5-M-K7</t>
  </si>
  <si>
    <t>SP5-M-G6</t>
  </si>
  <si>
    <t>SP5-M-H7</t>
  </si>
  <si>
    <t>SP5-M-C9</t>
  </si>
  <si>
    <t>SP5-M-C11</t>
  </si>
  <si>
    <t>SP5-M-A13</t>
  </si>
  <si>
    <t>SP5-M-C14</t>
  </si>
  <si>
    <t>SP5-M-C16</t>
  </si>
  <si>
    <t>SP5-M-C18</t>
  </si>
  <si>
    <t>SP5-L-A21</t>
  </si>
  <si>
    <t>SP5-L-A23</t>
  </si>
  <si>
    <t>SP5-M-C8</t>
  </si>
  <si>
    <t>SP5-M-C10</t>
  </si>
  <si>
    <t>SP5-M-C12</t>
  </si>
  <si>
    <t>SP6-M-D4</t>
  </si>
  <si>
    <t>SP6-M-D5</t>
  </si>
  <si>
    <t>SP6-M-K7</t>
  </si>
  <si>
    <t>SP6-M-G6</t>
  </si>
  <si>
    <t>SP6-M-H7</t>
  </si>
  <si>
    <t>SP6-M-C9</t>
  </si>
  <si>
    <t>SP6-M-C11</t>
  </si>
  <si>
    <t>SP6-M-A13</t>
  </si>
  <si>
    <t>SP6-M-C14</t>
  </si>
  <si>
    <t>SP6-M-C16</t>
  </si>
  <si>
    <t>SP6-M-C18</t>
  </si>
  <si>
    <t>SP6-L-A21</t>
  </si>
  <si>
    <t>T-111&amp;T-281</t>
  </si>
  <si>
    <t>SP6-L-A23</t>
  </si>
  <si>
    <t>SP6-M-C8</t>
  </si>
  <si>
    <t>SP6-M-C10</t>
  </si>
  <si>
    <t>SP6-M-C12</t>
  </si>
  <si>
    <t>SP9-M-D4</t>
  </si>
  <si>
    <t>T-231/ T-281</t>
  </si>
  <si>
    <t>SP9-M-D5</t>
  </si>
  <si>
    <t>SP9-M-K7</t>
  </si>
  <si>
    <t>SP9-M-G6</t>
  </si>
  <si>
    <t>SP9-M-H7</t>
  </si>
  <si>
    <t>SP9-M-C9</t>
  </si>
  <si>
    <t>SP9-M-C11</t>
  </si>
  <si>
    <t>SP9-M-A13</t>
  </si>
  <si>
    <t>SP9-M-C14</t>
  </si>
  <si>
    <t>SP9-M-C16</t>
  </si>
  <si>
    <t>SP9-M-C18</t>
  </si>
  <si>
    <t>SP9-L-A21</t>
  </si>
  <si>
    <t>SP9-L-A23</t>
  </si>
  <si>
    <t>SP9-M-C8</t>
  </si>
  <si>
    <t>SP9-M-C10</t>
  </si>
  <si>
    <t>SP9-M-C12</t>
  </si>
  <si>
    <t>10 mm2 S : 20 x 2</t>
  </si>
  <si>
    <t>FP1</t>
  </si>
  <si>
    <t>FP2</t>
  </si>
  <si>
    <t>FP3</t>
  </si>
  <si>
    <t>ST1</t>
  </si>
  <si>
    <t>ST3</t>
  </si>
  <si>
    <t>TP1</t>
  </si>
  <si>
    <t>TP2</t>
  </si>
  <si>
    <t>FP1-M-202</t>
  </si>
  <si>
    <t>FP1-M-203</t>
  </si>
  <si>
    <t>FP1-M-252</t>
  </si>
  <si>
    <t>FP1-M-253</t>
  </si>
  <si>
    <t>FP1-M-254</t>
  </si>
  <si>
    <t>FP1-M-303</t>
  </si>
  <si>
    <t>FP1-M-304</t>
  </si>
  <si>
    <t>FP1-M-305</t>
  </si>
  <si>
    <t>FP1-M-403</t>
  </si>
  <si>
    <t>FP1-M-405</t>
  </si>
  <si>
    <t>FP1-M-406</t>
  </si>
  <si>
    <t>FP1-M-503</t>
  </si>
  <si>
    <t>FP1-M-505</t>
  </si>
  <si>
    <t>FP1-L-506</t>
  </si>
  <si>
    <t>FP1-L-508</t>
  </si>
  <si>
    <t>FP2-M-202</t>
  </si>
  <si>
    <t>FP2-M-203</t>
  </si>
  <si>
    <t>FP2-M-252</t>
  </si>
  <si>
    <t>FP2-M-253</t>
  </si>
  <si>
    <t>FP2-M-254</t>
  </si>
  <si>
    <t>FP2-M-303</t>
  </si>
  <si>
    <t>FP2-M-304</t>
  </si>
  <si>
    <t>FP2-M-305</t>
  </si>
  <si>
    <t>FP2-M-403</t>
  </si>
  <si>
    <t>FP2-M-405</t>
  </si>
  <si>
    <t>FP2-M-406</t>
  </si>
  <si>
    <t>FP2-M-503</t>
  </si>
  <si>
    <t>FP2-M-505</t>
  </si>
  <si>
    <t>FP2-M-506</t>
  </si>
  <si>
    <t>FP2-L-508</t>
  </si>
  <si>
    <t>FP3-M-202</t>
  </si>
  <si>
    <t>FP3-M-203</t>
  </si>
  <si>
    <t>FP3-M-252</t>
  </si>
  <si>
    <t>FP3-M-253</t>
  </si>
  <si>
    <t>FP3-M-254</t>
  </si>
  <si>
    <t>FP3-M-303</t>
  </si>
  <si>
    <t>FP3-M-304</t>
  </si>
  <si>
    <t>FP3-M-305</t>
  </si>
  <si>
    <t>FP3-M-403</t>
  </si>
  <si>
    <t>FP3-M-405</t>
  </si>
  <si>
    <t>FP3-M-406</t>
  </si>
  <si>
    <t>FP3-M-503</t>
  </si>
  <si>
    <t>T-281</t>
  </si>
  <si>
    <t>FP3-M-505</t>
  </si>
  <si>
    <t>FP3-L-506</t>
  </si>
  <si>
    <t>FP3-L-508</t>
  </si>
  <si>
    <t>10 mm2 : 60-70 D</t>
  </si>
  <si>
    <t>10 mm2 : 70-90 D</t>
  </si>
  <si>
    <t>10 mm2 : 90-105 D</t>
  </si>
  <si>
    <t>10 mm2 : 105-115 D</t>
  </si>
  <si>
    <t>10 mm2 : 115-125 D</t>
  </si>
  <si>
    <t>10 mm2 : 125-135 D</t>
  </si>
  <si>
    <t>10 mm2 : 135-145 D</t>
  </si>
  <si>
    <t>10 mm2 : 145-165 D</t>
  </si>
  <si>
    <t>10 mm2 : 165-190 D</t>
  </si>
  <si>
    <t>10 mm2 : 190-220 D</t>
  </si>
  <si>
    <t>10 mm2 : 220-250 D</t>
  </si>
  <si>
    <t>10 mm2 : 250-300 D</t>
  </si>
  <si>
    <t>10 mm2 : 300-330 D</t>
  </si>
  <si>
    <t>10 mm2 : 330-350 D</t>
  </si>
  <si>
    <t>10 mm2 : 350-450 D</t>
  </si>
  <si>
    <t>10 mm2 : 450-550 D</t>
  </si>
  <si>
    <t>10 mm2 : 550-700 D</t>
  </si>
  <si>
    <t>10 mm2 : 700-1000 D</t>
  </si>
  <si>
    <t>10 mm2 : 1000+ D</t>
  </si>
  <si>
    <t xml:space="preserve"> ST1-S-D4:A</t>
  </si>
  <si>
    <t xml:space="preserve"> ST1-S-D4:B</t>
  </si>
  <si>
    <t xml:space="preserve"> ST1-S-D4:C</t>
  </si>
  <si>
    <t xml:space="preserve"> ST1-S-D4:D</t>
  </si>
  <si>
    <t xml:space="preserve"> ST1-S-D4:E</t>
  </si>
  <si>
    <t xml:space="preserve"> ST1-S-D4:F</t>
  </si>
  <si>
    <t xml:space="preserve"> ST1-S-D4:G</t>
  </si>
  <si>
    <t xml:space="preserve"> ST1-S-D4:H</t>
  </si>
  <si>
    <t xml:space="preserve"> ST1-S-D4:J</t>
  </si>
  <si>
    <t xml:space="preserve"> ST1-S-D4:K</t>
  </si>
  <si>
    <t xml:space="preserve"> ST1-S-D4:L</t>
  </si>
  <si>
    <t xml:space="preserve"> ST1-S-D4:M</t>
  </si>
  <si>
    <t xml:space="preserve"> ST1-S-D4:N</t>
  </si>
  <si>
    <t xml:space="preserve"> ST1-S-D4:P</t>
  </si>
  <si>
    <t xml:space="preserve"> ST1-S-D4:R</t>
  </si>
  <si>
    <t xml:space="preserve"> ST1-S-D4:S</t>
  </si>
  <si>
    <t xml:space="preserve"> ST1-S-D4:T</t>
  </si>
  <si>
    <t xml:space="preserve"> ST1-S-D4:U</t>
  </si>
  <si>
    <t xml:space="preserve"> ST1-S-D4:V</t>
  </si>
  <si>
    <t>16 mm2 : 70-90 D</t>
  </si>
  <si>
    <t>16 mm2 : 90-105 D</t>
  </si>
  <si>
    <t>16 mm2 : 105-115 D</t>
  </si>
  <si>
    <t>16 mm2 : 115-125 D</t>
  </si>
  <si>
    <t>16 mm2 : 125-135 D</t>
  </si>
  <si>
    <t>16 mm2 : 135-145 D</t>
  </si>
  <si>
    <t>16 mm2 : 145-165 D</t>
  </si>
  <si>
    <t>16 mm2 : 165-190 D</t>
  </si>
  <si>
    <t>16 mm2 : 190-220 D</t>
  </si>
  <si>
    <t>16 mm2 : 220-250 D</t>
  </si>
  <si>
    <t>16mm2 : 250-300 D</t>
  </si>
  <si>
    <t>16 mm2 : 300-330 D</t>
  </si>
  <si>
    <t>16 mm2 : 330-350 D</t>
  </si>
  <si>
    <t>16 mm2 : 350-450 D</t>
  </si>
  <si>
    <t>16 mm2 : 450-550 D</t>
  </si>
  <si>
    <t>16 mm2 : 550-700 D</t>
  </si>
  <si>
    <t>16 mm2 : 700-1000 D</t>
  </si>
  <si>
    <t>16 mm2 : 1000+ D</t>
  </si>
  <si>
    <t>16 mm2 : 60-70 D</t>
  </si>
  <si>
    <t xml:space="preserve"> ST1-S-D5:A</t>
  </si>
  <si>
    <t xml:space="preserve"> ST1-S-D5:B</t>
  </si>
  <si>
    <t xml:space="preserve"> ST1-S-D5:C</t>
  </si>
  <si>
    <t xml:space="preserve"> ST1-S-D5:D</t>
  </si>
  <si>
    <t xml:space="preserve"> ST1-S-D5:E</t>
  </si>
  <si>
    <t xml:space="preserve"> ST1-S-D5:F</t>
  </si>
  <si>
    <t xml:space="preserve"> ST1-S-D5:G</t>
  </si>
  <si>
    <t xml:space="preserve"> ST1-S-D5:H</t>
  </si>
  <si>
    <t xml:space="preserve"> ST1-S-D5:J</t>
  </si>
  <si>
    <t xml:space="preserve"> ST1-S-D5:K</t>
  </si>
  <si>
    <t xml:space="preserve"> ST1-S-D5:L</t>
  </si>
  <si>
    <t xml:space="preserve"> ST1-S-D5:M</t>
  </si>
  <si>
    <t xml:space="preserve"> ST1-S-D5:N</t>
  </si>
  <si>
    <t xml:space="preserve"> ST1-S-D5:P</t>
  </si>
  <si>
    <t xml:space="preserve"> ST1-S-D5:R</t>
  </si>
  <si>
    <t xml:space="preserve"> ST1-S-D5:S</t>
  </si>
  <si>
    <t xml:space="preserve"> ST1-S-D5:T</t>
  </si>
  <si>
    <t xml:space="preserve"> ST1-S-D5:U</t>
  </si>
  <si>
    <t xml:space="preserve"> ST1-S-D5:V</t>
  </si>
  <si>
    <t>16 mm2 S : 60-70 D</t>
  </si>
  <si>
    <t>16 mm2 S : 70-90 D</t>
  </si>
  <si>
    <t>16 mm2 S : 90-105 D</t>
  </si>
  <si>
    <t>16 mm2 S : 105-115 D</t>
  </si>
  <si>
    <t>16 mm2 S : 115-125 D</t>
  </si>
  <si>
    <t>16 mm2 S : 125-135 D</t>
  </si>
  <si>
    <t>16 mm2 S : 135-145 D</t>
  </si>
  <si>
    <t>16 mm2 S : 145-165 D</t>
  </si>
  <si>
    <t>16 mm2 S : 165-190 D</t>
  </si>
  <si>
    <t>16 mm2 S : 190-220 D</t>
  </si>
  <si>
    <t>16 mm2 S : 220-250 D</t>
  </si>
  <si>
    <t>16mm2 S : 250-300 D</t>
  </si>
  <si>
    <t>16 mm2 S : 300-330 D</t>
  </si>
  <si>
    <t>16 mm2 S : 330-350 D</t>
  </si>
  <si>
    <t>16 mm2 S : 350-450 D</t>
  </si>
  <si>
    <t>16 mm2 S : 450-550 D</t>
  </si>
  <si>
    <t>16 mm2 S : 550-700 D</t>
  </si>
  <si>
    <t>16 mm2 S : 700-1000 D</t>
  </si>
  <si>
    <t>16 mm2 S : 1000+ D</t>
  </si>
  <si>
    <t xml:space="preserve"> ST1-S-K7:A</t>
  </si>
  <si>
    <t xml:space="preserve"> ST1-S-K7:B</t>
  </si>
  <si>
    <t xml:space="preserve"> ST1-S-K7:C</t>
  </si>
  <si>
    <t xml:space="preserve"> ST1-S-K7:D</t>
  </si>
  <si>
    <t xml:space="preserve"> ST1-S-K7:E</t>
  </si>
  <si>
    <t xml:space="preserve"> ST1-S-K7:F</t>
  </si>
  <si>
    <t xml:space="preserve"> ST1-S-K7:G</t>
  </si>
  <si>
    <t xml:space="preserve"> ST1-S-K7:H</t>
  </si>
  <si>
    <t xml:space="preserve"> ST1-S-K7:J</t>
  </si>
  <si>
    <t xml:space="preserve"> ST1-S-K7:K</t>
  </si>
  <si>
    <t xml:space="preserve"> ST1-S-K7:L</t>
  </si>
  <si>
    <t xml:space="preserve"> ST1-S-K7:M</t>
  </si>
  <si>
    <t xml:space="preserve"> ST1-S-K7:N</t>
  </si>
  <si>
    <t xml:space="preserve"> ST1-S-K7:P</t>
  </si>
  <si>
    <t xml:space="preserve"> ST1-S-K7:R</t>
  </si>
  <si>
    <t xml:space="preserve"> ST1-S-K7:S</t>
  </si>
  <si>
    <t xml:space="preserve"> ST1-S-K7:T</t>
  </si>
  <si>
    <t xml:space="preserve"> ST1-S-K7:U</t>
  </si>
  <si>
    <t xml:space="preserve"> ST1-S-K7:V</t>
  </si>
  <si>
    <t>25 mm2 : 70-90 D</t>
  </si>
  <si>
    <t>25 mm2 : 90-105 D</t>
  </si>
  <si>
    <t>25 mm2 : 105-115 D</t>
  </si>
  <si>
    <t>25 mm2 : 115-125 D</t>
  </si>
  <si>
    <t>25 mm2 : 125-135 D</t>
  </si>
  <si>
    <t>25 mm2 : 135-145 D</t>
  </si>
  <si>
    <t>25 mm2 : 145-165 D</t>
  </si>
  <si>
    <t>25 mm2 : 165-190 D</t>
  </si>
  <si>
    <t>25 mm2 : 190-220 D</t>
  </si>
  <si>
    <t>25 mm2 : 220-250 D</t>
  </si>
  <si>
    <t>25mm2 : 250-300 D</t>
  </si>
  <si>
    <t>25 mm2 : 300-330 D</t>
  </si>
  <si>
    <t>25 mm2 : 330-350 D</t>
  </si>
  <si>
    <t>25 mm2 : 350-450 D</t>
  </si>
  <si>
    <t>25 mm2 : 450-550 D</t>
  </si>
  <si>
    <t>25 mm2 : 550-700 D</t>
  </si>
  <si>
    <t>25 mm2 : 700-1000 D</t>
  </si>
  <si>
    <t>25 mm2 : 1000+ D</t>
  </si>
  <si>
    <t xml:space="preserve"> ST1-S-G6:A</t>
  </si>
  <si>
    <t xml:space="preserve"> ST1-S-G6:B</t>
  </si>
  <si>
    <t xml:space="preserve"> ST1-S-G6:C</t>
  </si>
  <si>
    <t xml:space="preserve"> ST1-S-G6:D</t>
  </si>
  <si>
    <t xml:space="preserve"> ST1-S-G6:E</t>
  </si>
  <si>
    <t xml:space="preserve"> ST1-S-G6:F</t>
  </si>
  <si>
    <t xml:space="preserve"> ST1-S-G6:G</t>
  </si>
  <si>
    <t xml:space="preserve"> ST1-S-G6:H</t>
  </si>
  <si>
    <t xml:space="preserve"> ST1-S-G6:J</t>
  </si>
  <si>
    <t xml:space="preserve"> ST1-S-G6:K</t>
  </si>
  <si>
    <t xml:space="preserve"> ST1-S-G6:L</t>
  </si>
  <si>
    <t xml:space="preserve"> ST1-S-G6:M</t>
  </si>
  <si>
    <t xml:space="preserve"> ST1-S-G6:N</t>
  </si>
  <si>
    <t xml:space="preserve"> ST1-S-G6:P</t>
  </si>
  <si>
    <t xml:space="preserve"> ST1-S-G6:R</t>
  </si>
  <si>
    <t xml:space="preserve"> ST1-S-G6:S</t>
  </si>
  <si>
    <t xml:space="preserve"> ST1-S-G6:T</t>
  </si>
  <si>
    <t xml:space="preserve"> ST1-S-G6:U</t>
  </si>
  <si>
    <t xml:space="preserve"> ST1-S-G6:V</t>
  </si>
  <si>
    <t>25 mm2 : 60-70 D</t>
  </si>
  <si>
    <t>35 mm2 : 90-105 D</t>
  </si>
  <si>
    <t>35 mm2 : 70-90 D</t>
  </si>
  <si>
    <t>35 mm2 : 105-115 D</t>
  </si>
  <si>
    <t>35 mm2 : 115-125 D</t>
  </si>
  <si>
    <t>35 mm2 : 125-135 D</t>
  </si>
  <si>
    <t>35 mm2 : 135-145 D</t>
  </si>
  <si>
    <t>35 mm2 : 145-165 D</t>
  </si>
  <si>
    <t>35 mm2 : 165-190 D</t>
  </si>
  <si>
    <t>35 mm2 : 190-220 D</t>
  </si>
  <si>
    <t>35 mm2 : 220-250 D</t>
  </si>
  <si>
    <t>35mm2 : 250-300 D</t>
  </si>
  <si>
    <t>35 mm2 : 300-330 D</t>
  </si>
  <si>
    <t>35 mm2 : 330-350 D</t>
  </si>
  <si>
    <t>35 mm2 : 350-450 D</t>
  </si>
  <si>
    <t>35 mm2 : 450-550 D</t>
  </si>
  <si>
    <t>35 mm2 : 550-700 D</t>
  </si>
  <si>
    <t>35 mm2 : 700-1000 D</t>
  </si>
  <si>
    <t>35 mm2 : 1000+ D</t>
  </si>
  <si>
    <t>35 mm2 : 60-70 D</t>
  </si>
  <si>
    <t xml:space="preserve"> ST1-S-H7:A</t>
  </si>
  <si>
    <t xml:space="preserve"> ST1-S-H7:B</t>
  </si>
  <si>
    <t xml:space="preserve"> ST1-S-H7:C</t>
  </si>
  <si>
    <t xml:space="preserve"> ST1-S-H7:D</t>
  </si>
  <si>
    <t xml:space="preserve"> ST1-S-H7:E</t>
  </si>
  <si>
    <t xml:space="preserve"> ST1-S-H7:F</t>
  </si>
  <si>
    <t xml:space="preserve"> ST1-S-H7:G</t>
  </si>
  <si>
    <t xml:space="preserve"> ST1-S-H7:H</t>
  </si>
  <si>
    <t xml:space="preserve"> ST1-S-H7:J</t>
  </si>
  <si>
    <t xml:space="preserve"> ST1-S-H7:K</t>
  </si>
  <si>
    <t xml:space="preserve"> ST1-S-H7:L</t>
  </si>
  <si>
    <t xml:space="preserve"> ST1-S-H7:M</t>
  </si>
  <si>
    <t xml:space="preserve"> ST1-S-H7:N</t>
  </si>
  <si>
    <t xml:space="preserve"> ST1-S-H7:P</t>
  </si>
  <si>
    <t xml:space="preserve"> ST1-S-H7:R</t>
  </si>
  <si>
    <t xml:space="preserve"> ST1-S-H7:S</t>
  </si>
  <si>
    <t xml:space="preserve"> ST1-S-H7:T</t>
  </si>
  <si>
    <t xml:space="preserve"> ST1-S-H7:U</t>
  </si>
  <si>
    <t xml:space="preserve"> ST1-S-H7:V</t>
  </si>
  <si>
    <t>50 mm2 : 60-70 D</t>
  </si>
  <si>
    <t>50 mm2 : 70-90 D</t>
  </si>
  <si>
    <t>50 mm2 : 90-105 D</t>
  </si>
  <si>
    <t>50 mm2 : 105-115 D</t>
  </si>
  <si>
    <t>50 mm2 : 115-125 D</t>
  </si>
  <si>
    <t>50 mm2 : 125-135 D</t>
  </si>
  <si>
    <t>50 mm2 : 135-145 D</t>
  </si>
  <si>
    <t>50 mm2 : 145-165 D</t>
  </si>
  <si>
    <t>50 mm2 : 165-190 D</t>
  </si>
  <si>
    <t>50 mm2 : 190-220 D</t>
  </si>
  <si>
    <t>50 mm2 : 220-250 D</t>
  </si>
  <si>
    <t>50mm2 : 250-300 D</t>
  </si>
  <si>
    <t>50 mm2 : 300-330 D</t>
  </si>
  <si>
    <t>50 mm2 : 330-350 D</t>
  </si>
  <si>
    <t>50 mm2 : 350-450 D</t>
  </si>
  <si>
    <t>50 mm2 : 450-550 D</t>
  </si>
  <si>
    <t>50 mm2 : 550-700 D</t>
  </si>
  <si>
    <t>50 mm2 : 700-1000 D</t>
  </si>
  <si>
    <t>50 mm2 : 1000+ D</t>
  </si>
  <si>
    <t xml:space="preserve"> ST1-S-C9:A</t>
  </si>
  <si>
    <t xml:space="preserve"> ST1-S-C9:B</t>
  </si>
  <si>
    <t xml:space="preserve"> ST1-S-C9:C</t>
  </si>
  <si>
    <t xml:space="preserve"> ST1-S-C9:D</t>
  </si>
  <si>
    <t xml:space="preserve"> ST1-S-C9:E</t>
  </si>
  <si>
    <t xml:space="preserve"> ST1-S-C9:F</t>
  </si>
  <si>
    <t xml:space="preserve"> ST1-S-C9:G</t>
  </si>
  <si>
    <t xml:space="preserve"> ST1-S-C9:H</t>
  </si>
  <si>
    <t xml:space="preserve"> ST1-S-C9:J</t>
  </si>
  <si>
    <t xml:space="preserve"> ST1-S-C9:K</t>
  </si>
  <si>
    <t xml:space="preserve"> ST1-S-C9:L</t>
  </si>
  <si>
    <t xml:space="preserve"> ST1-S-C9:M</t>
  </si>
  <si>
    <t xml:space="preserve"> ST1-S-C9:N</t>
  </si>
  <si>
    <t xml:space="preserve"> ST1-S-C9:P</t>
  </si>
  <si>
    <t xml:space="preserve"> ST1-S-C9:R</t>
  </si>
  <si>
    <t xml:space="preserve"> ST1-S-C9:S</t>
  </si>
  <si>
    <t xml:space="preserve"> ST1-S-C9:T</t>
  </si>
  <si>
    <t xml:space="preserve"> ST1-S-C9:U</t>
  </si>
  <si>
    <t xml:space="preserve"> ST1-S-C9:V</t>
  </si>
  <si>
    <t>70 mm2 : 60-70 D</t>
  </si>
  <si>
    <t>70 mm2 : 70-90 D</t>
  </si>
  <si>
    <t>70 mm2 : 90-105 D</t>
  </si>
  <si>
    <t>70 mm2 : 105-115 D</t>
  </si>
  <si>
    <t>70 mm2 : 115-125 D</t>
  </si>
  <si>
    <t>70 mm2 : 125-170 D</t>
  </si>
  <si>
    <t>70 mm2 : 170-145 D</t>
  </si>
  <si>
    <t>70 mm2 : 145-165 D</t>
  </si>
  <si>
    <t>70 mm2 : 165-190 D</t>
  </si>
  <si>
    <t>70 mm2 : 190-220 D</t>
  </si>
  <si>
    <t>70 mm2 : 220-250 D</t>
  </si>
  <si>
    <t>70mm2 : 250-300 D</t>
  </si>
  <si>
    <t>70 mm2 : 300-330 D</t>
  </si>
  <si>
    <t>70 mm2 : 330-700 D</t>
  </si>
  <si>
    <t>70 mm2 : 700-450 D</t>
  </si>
  <si>
    <t>70 mm2 : 450-550 D</t>
  </si>
  <si>
    <t>70 mm2 : 550-700 D</t>
  </si>
  <si>
    <t>70 mm2 : 700-1000 D</t>
  </si>
  <si>
    <t>70 mm2 : 1000+ D</t>
  </si>
  <si>
    <t xml:space="preserve"> ST1-S-C11:A</t>
  </si>
  <si>
    <t xml:space="preserve"> ST1-S-C11:B</t>
  </si>
  <si>
    <t xml:space="preserve"> ST1-S-C11:C</t>
  </si>
  <si>
    <t xml:space="preserve"> ST1-S-C11:D</t>
  </si>
  <si>
    <t xml:space="preserve"> ST1-S-C11:E</t>
  </si>
  <si>
    <t xml:space="preserve"> ST1-S-C11:F</t>
  </si>
  <si>
    <t xml:space="preserve"> ST1-S-C11:G</t>
  </si>
  <si>
    <t xml:space="preserve"> ST1-S-C11:H</t>
  </si>
  <si>
    <t xml:space="preserve"> ST1-S-C11:J</t>
  </si>
  <si>
    <t xml:space="preserve"> ST1-S-C11:K</t>
  </si>
  <si>
    <t xml:space="preserve"> ST1-S-C11:L</t>
  </si>
  <si>
    <t xml:space="preserve"> ST1-S-C11:M</t>
  </si>
  <si>
    <t xml:space="preserve"> ST1-S-C11:N</t>
  </si>
  <si>
    <t xml:space="preserve"> ST1-S-C11:P</t>
  </si>
  <si>
    <t xml:space="preserve"> ST1-S-C11:R</t>
  </si>
  <si>
    <t xml:space="preserve"> ST1-S-C11:S</t>
  </si>
  <si>
    <t xml:space="preserve"> ST1-S-C11:T</t>
  </si>
  <si>
    <t xml:space="preserve"> ST1-S-C11:U</t>
  </si>
  <si>
    <t xml:space="preserve"> ST1-S-C11:V</t>
  </si>
  <si>
    <t>T410</t>
  </si>
  <si>
    <t xml:space="preserve"> ST3-S-D4:A</t>
  </si>
  <si>
    <t xml:space="preserve"> ST3-S-D4:B</t>
  </si>
  <si>
    <t xml:space="preserve"> ST3-S-D4:C</t>
  </si>
  <si>
    <t xml:space="preserve"> ST3-S-D4:D</t>
  </si>
  <si>
    <t xml:space="preserve"> ST3-S-D4:E</t>
  </si>
  <si>
    <t xml:space="preserve"> ST3-S-D4:F</t>
  </si>
  <si>
    <t xml:space="preserve"> ST3-S-D4:G</t>
  </si>
  <si>
    <t xml:space="preserve"> ST3-S-D4:H</t>
  </si>
  <si>
    <t xml:space="preserve"> ST3-S-D4:J</t>
  </si>
  <si>
    <t xml:space="preserve"> ST3-S-D4:K</t>
  </si>
  <si>
    <t xml:space="preserve"> ST3-S-D4:L</t>
  </si>
  <si>
    <t xml:space="preserve"> ST3-S-D4:M</t>
  </si>
  <si>
    <t xml:space="preserve"> ST3-S-D4:N</t>
  </si>
  <si>
    <t xml:space="preserve"> ST3-S-D4:P</t>
  </si>
  <si>
    <t xml:space="preserve"> ST3-S-D4:R</t>
  </si>
  <si>
    <t xml:space="preserve"> ST3-S-D4:S</t>
  </si>
  <si>
    <t xml:space="preserve"> ST3-S-D4:T</t>
  </si>
  <si>
    <t xml:space="preserve"> ST3-S-D4:U</t>
  </si>
  <si>
    <t xml:space="preserve"> ST3-S-D4:V</t>
  </si>
  <si>
    <t xml:space="preserve"> ST3-S-D5:A</t>
  </si>
  <si>
    <t xml:space="preserve"> ST3-S-D5:B</t>
  </si>
  <si>
    <t xml:space="preserve"> ST3-S-D5:C</t>
  </si>
  <si>
    <t xml:space="preserve"> ST3-S-D5:D</t>
  </si>
  <si>
    <t xml:space="preserve"> ST3-S-D5:E</t>
  </si>
  <si>
    <t xml:space="preserve"> ST3-S-D5:F</t>
  </si>
  <si>
    <t xml:space="preserve"> ST3-S-D5:G</t>
  </si>
  <si>
    <t xml:space="preserve"> ST3-S-D5:H</t>
  </si>
  <si>
    <t xml:space="preserve"> ST3-S-D5:J</t>
  </si>
  <si>
    <t xml:space="preserve"> ST3-S-D5:K</t>
  </si>
  <si>
    <t xml:space="preserve"> ST3-S-D5:L</t>
  </si>
  <si>
    <t xml:space="preserve"> ST3-S-D5:M</t>
  </si>
  <si>
    <t xml:space="preserve"> ST3-S-D5:N</t>
  </si>
  <si>
    <t xml:space="preserve"> ST3-S-D5:P</t>
  </si>
  <si>
    <t xml:space="preserve"> ST3-S-D5:R</t>
  </si>
  <si>
    <t xml:space="preserve"> ST3-S-D5:S</t>
  </si>
  <si>
    <t xml:space="preserve"> ST3-S-D5:T</t>
  </si>
  <si>
    <t xml:space="preserve"> ST3-S-D5:U</t>
  </si>
  <si>
    <t xml:space="preserve"> ST3-S-D5:V</t>
  </si>
  <si>
    <t xml:space="preserve"> ST3-S-K7:A</t>
  </si>
  <si>
    <t xml:space="preserve"> ST3-S-K7:B</t>
  </si>
  <si>
    <t xml:space="preserve"> ST3-S-K7:C</t>
  </si>
  <si>
    <t xml:space="preserve"> ST3-S-K7:D</t>
  </si>
  <si>
    <t xml:space="preserve"> ST3-S-K7:E</t>
  </si>
  <si>
    <t xml:space="preserve"> ST3-S-K7:F</t>
  </si>
  <si>
    <t xml:space="preserve"> ST3-S-K7:G</t>
  </si>
  <si>
    <t xml:space="preserve"> ST3-S-K7:H</t>
  </si>
  <si>
    <t xml:space="preserve"> ST3-S-K7:J</t>
  </si>
  <si>
    <t xml:space="preserve"> ST3-S-K7:K</t>
  </si>
  <si>
    <t xml:space="preserve"> ST3-S-K7:L</t>
  </si>
  <si>
    <t xml:space="preserve"> ST3-S-K7:M</t>
  </si>
  <si>
    <t xml:space="preserve"> ST3-S-K7:N</t>
  </si>
  <si>
    <t xml:space="preserve"> ST3-S-K7:P</t>
  </si>
  <si>
    <t xml:space="preserve"> ST3-S-K7:R</t>
  </si>
  <si>
    <t xml:space="preserve"> ST3-S-K7:S</t>
  </si>
  <si>
    <t xml:space="preserve"> ST3-S-K7:T</t>
  </si>
  <si>
    <t xml:space="preserve"> ST3-S-K7:U</t>
  </si>
  <si>
    <t xml:space="preserve"> ST3-S-K7:V</t>
  </si>
  <si>
    <t xml:space="preserve"> ST3-S-G6:A</t>
  </si>
  <si>
    <t xml:space="preserve"> ST3-S-G6:B</t>
  </si>
  <si>
    <t xml:space="preserve"> ST3-S-G6:C</t>
  </si>
  <si>
    <t xml:space="preserve"> ST3-S-G6:D</t>
  </si>
  <si>
    <t xml:space="preserve"> ST3-S-G6:E</t>
  </si>
  <si>
    <t xml:space="preserve"> ST3-S-G6:F</t>
  </si>
  <si>
    <t xml:space="preserve"> ST3-S-G6:G</t>
  </si>
  <si>
    <t xml:space="preserve"> ST3-S-G6:H</t>
  </si>
  <si>
    <t xml:space="preserve"> ST3-S-G6:J</t>
  </si>
  <si>
    <t xml:space="preserve"> ST3-S-G6:K</t>
  </si>
  <si>
    <t xml:space="preserve"> ST3-S-G6:L</t>
  </si>
  <si>
    <t xml:space="preserve"> ST3-S-G6:M</t>
  </si>
  <si>
    <t xml:space="preserve"> ST3-S-G6:N</t>
  </si>
  <si>
    <t xml:space="preserve"> ST3-S-G6:P</t>
  </si>
  <si>
    <t xml:space="preserve"> ST3-S-G6:R</t>
  </si>
  <si>
    <t xml:space="preserve"> ST3-S-G6:S</t>
  </si>
  <si>
    <t xml:space="preserve"> ST3-S-G6:T</t>
  </si>
  <si>
    <t xml:space="preserve"> ST3-S-G6:U</t>
  </si>
  <si>
    <t xml:space="preserve"> ST3-S-G6:V</t>
  </si>
  <si>
    <t xml:space="preserve"> ST3-S-H7:A</t>
  </si>
  <si>
    <t xml:space="preserve"> ST3-S-H7:B</t>
  </si>
  <si>
    <t xml:space="preserve"> ST3-S-H7:C</t>
  </si>
  <si>
    <t xml:space="preserve"> ST3-S-H7:D</t>
  </si>
  <si>
    <t xml:space="preserve"> ST3-S-H7:E</t>
  </si>
  <si>
    <t xml:space="preserve"> ST3-S-H7:F</t>
  </si>
  <si>
    <t xml:space="preserve"> ST3-S-H7:G</t>
  </si>
  <si>
    <t xml:space="preserve"> ST3-S-H7:H</t>
  </si>
  <si>
    <t xml:space="preserve"> ST3-S-H7:J</t>
  </si>
  <si>
    <t xml:space="preserve"> ST3-S-H7:K</t>
  </si>
  <si>
    <t xml:space="preserve"> ST3-S-H7:L</t>
  </si>
  <si>
    <t xml:space="preserve"> ST3-S-H7:M</t>
  </si>
  <si>
    <t xml:space="preserve"> ST3-S-H7:N</t>
  </si>
  <si>
    <t xml:space="preserve"> ST3-S-H7:P</t>
  </si>
  <si>
    <t xml:space="preserve"> ST3-S-H7:R</t>
  </si>
  <si>
    <t xml:space="preserve"> ST3-S-H7:S</t>
  </si>
  <si>
    <t xml:space="preserve"> ST3-S-H7:T</t>
  </si>
  <si>
    <t xml:space="preserve"> ST3-S-H7:U</t>
  </si>
  <si>
    <t xml:space="preserve"> ST3-S-H7:V</t>
  </si>
  <si>
    <t xml:space="preserve"> ST3-S-C9:A</t>
  </si>
  <si>
    <t xml:space="preserve"> ST3-S-C9:B</t>
  </si>
  <si>
    <t xml:space="preserve"> ST3-S-C9:C</t>
  </si>
  <si>
    <t xml:space="preserve"> ST3-S-C9:D</t>
  </si>
  <si>
    <t xml:space="preserve"> ST3-S-C9:E</t>
  </si>
  <si>
    <t xml:space="preserve"> ST3-S-C9:F</t>
  </si>
  <si>
    <t xml:space="preserve"> ST3-S-C9:G</t>
  </si>
  <si>
    <t xml:space="preserve"> ST3-S-C9:H</t>
  </si>
  <si>
    <t xml:space="preserve"> ST3-S-C9:J</t>
  </si>
  <si>
    <t xml:space="preserve"> ST3-S-C9:K</t>
  </si>
  <si>
    <t xml:space="preserve"> ST3-S-C9:L</t>
  </si>
  <si>
    <t xml:space="preserve"> ST3-S-C9:M</t>
  </si>
  <si>
    <t xml:space="preserve"> ST3-S-C9:N</t>
  </si>
  <si>
    <t xml:space="preserve"> ST3-S-C9:P</t>
  </si>
  <si>
    <t xml:space="preserve"> ST3-S-C9:R</t>
  </si>
  <si>
    <t xml:space="preserve"> ST3-S-C9:S</t>
  </si>
  <si>
    <t xml:space="preserve"> ST3-S-C9:T</t>
  </si>
  <si>
    <t xml:space="preserve"> ST3-S-C9:U</t>
  </si>
  <si>
    <t xml:space="preserve"> ST3-S-C9:V</t>
  </si>
  <si>
    <t>M6</t>
  </si>
  <si>
    <t>A-M6X50</t>
  </si>
  <si>
    <t>TP1-M-M6</t>
  </si>
  <si>
    <t>T-231</t>
  </si>
  <si>
    <t>M8</t>
  </si>
  <si>
    <t>A-M8X50</t>
  </si>
  <si>
    <t>TP1-M-M8</t>
  </si>
  <si>
    <t>M10</t>
  </si>
  <si>
    <t>A-M10X50</t>
  </si>
  <si>
    <t>TP1-M-M10</t>
  </si>
  <si>
    <t>M12</t>
  </si>
  <si>
    <t>A-M12X50</t>
  </si>
  <si>
    <t>TP1-M-M12</t>
  </si>
  <si>
    <t>M16</t>
  </si>
  <si>
    <t>A-M16X50</t>
  </si>
  <si>
    <t>TP1-M-M16</t>
  </si>
  <si>
    <t>TP2-M-M6</t>
  </si>
  <si>
    <t>TP2-M-M8</t>
  </si>
  <si>
    <t>TP2-M-M10</t>
  </si>
  <si>
    <t>TP2-M-M12</t>
  </si>
  <si>
    <t>TP2-M-M16</t>
  </si>
  <si>
    <t>16K</t>
  </si>
  <si>
    <t>35K</t>
  </si>
  <si>
    <t>50K</t>
  </si>
  <si>
    <t>70K</t>
  </si>
  <si>
    <t>95K</t>
  </si>
  <si>
    <t>120K</t>
  </si>
  <si>
    <t>150K</t>
  </si>
  <si>
    <t>190K</t>
  </si>
  <si>
    <t>16C</t>
  </si>
  <si>
    <t>25C</t>
  </si>
  <si>
    <t>35C</t>
  </si>
  <si>
    <t>50C</t>
  </si>
  <si>
    <t>70C</t>
  </si>
  <si>
    <t>95C</t>
  </si>
  <si>
    <t>120C</t>
  </si>
  <si>
    <t>150C</t>
  </si>
  <si>
    <t>SS1-M-16K</t>
  </si>
  <si>
    <t>SS1-M-70K</t>
  </si>
  <si>
    <t>SS2-M-16K</t>
  </si>
  <si>
    <t>SS2-M-70K</t>
  </si>
  <si>
    <t>16K :16K</t>
  </si>
  <si>
    <t>35K :35K</t>
  </si>
  <si>
    <t>50K :50K</t>
  </si>
  <si>
    <t>70K :70K</t>
  </si>
  <si>
    <t>95K :95K</t>
  </si>
  <si>
    <t>120K : 120K</t>
  </si>
  <si>
    <t>150K : 150K</t>
  </si>
  <si>
    <t>50C : 50C</t>
  </si>
  <si>
    <t>70C : 70C</t>
  </si>
  <si>
    <t>95C : 95C</t>
  </si>
  <si>
    <t>120C :120C</t>
  </si>
  <si>
    <t>150C : 150C</t>
  </si>
  <si>
    <t>190K : 190K</t>
  </si>
  <si>
    <t>16C : 16C</t>
  </si>
  <si>
    <t>25C : 25C</t>
  </si>
  <si>
    <t>35C : 35C</t>
  </si>
  <si>
    <t>SS3-M-16K</t>
  </si>
  <si>
    <t>SS1-M-35K</t>
  </si>
  <si>
    <t>SS1-M-50K</t>
  </si>
  <si>
    <t>SS1-M-95K</t>
  </si>
  <si>
    <t>SS2-M-35K</t>
  </si>
  <si>
    <t>SS2-M-50K</t>
  </si>
  <si>
    <t>SS2-L-95K</t>
  </si>
  <si>
    <t>SS3-M-35K</t>
  </si>
  <si>
    <t>SS3-M-50K</t>
  </si>
  <si>
    <t>SE6</t>
  </si>
  <si>
    <t>SE6-XL-H7:D</t>
  </si>
  <si>
    <t>SE6-XL-H7:B</t>
  </si>
  <si>
    <t>SE6-XL-C9:D</t>
  </si>
  <si>
    <t>SE6-XL-C9:B</t>
  </si>
  <si>
    <t>SE6-XL-C11:D</t>
  </si>
  <si>
    <t>SE6-XL-C11:B</t>
  </si>
  <si>
    <t>SE6-XL-A13:D</t>
  </si>
  <si>
    <t>SE6-XL-A13:B</t>
  </si>
  <si>
    <t>XL</t>
  </si>
  <si>
    <t>SE5</t>
  </si>
  <si>
    <t>SE5-XL-H7:D</t>
  </si>
  <si>
    <t>SE5-XL-H7:B</t>
  </si>
  <si>
    <t>SE5-XL-C9:D</t>
  </si>
  <si>
    <t>SE5-XL-C9:B</t>
  </si>
  <si>
    <t>SE5-XL-C11:D</t>
  </si>
  <si>
    <t>SE5-XL-C11:B</t>
  </si>
  <si>
    <t>SE5-XL-A13:D</t>
  </si>
  <si>
    <t>SE5-XL-A13:B</t>
  </si>
  <si>
    <t>14.2 - 14.2 E-Rod</t>
  </si>
  <si>
    <t>SS2-M-F14</t>
  </si>
  <si>
    <t>SS1+M+F14</t>
  </si>
  <si>
    <t>ACCESSORY</t>
  </si>
  <si>
    <t>SLEEVE</t>
  </si>
  <si>
    <t>10 mm2 s : 20 x 2</t>
  </si>
  <si>
    <t xml:space="preserve"> SF2-M-D4202 </t>
  </si>
  <si>
    <t xml:space="preserve"> SF2-M-D5202</t>
  </si>
  <si>
    <t xml:space="preserve"> SF2-M-K7202</t>
  </si>
  <si>
    <t xml:space="preserve"> SF2-M-G6202</t>
  </si>
  <si>
    <t xml:space="preserve"> SF2-M-C7252</t>
  </si>
  <si>
    <t xml:space="preserve"> SF2-M-H7202</t>
  </si>
  <si>
    <t xml:space="preserve"> SF2-M-C9253</t>
  </si>
  <si>
    <t xml:space="preserve"> SF2-M-C11253</t>
  </si>
  <si>
    <t>70 mm2 : 50 x 3</t>
  </si>
  <si>
    <t xml:space="preserve"> SF2-L-C11503</t>
  </si>
  <si>
    <t xml:space="preserve"> SF2-M-A13254</t>
  </si>
  <si>
    <t xml:space="preserve"> SF2-M-A17255</t>
  </si>
  <si>
    <t xml:space="preserve"> SF2-M-C16405</t>
  </si>
  <si>
    <t xml:space="preserve"> SF2-M-C18405</t>
  </si>
  <si>
    <t xml:space="preserve"> SF2-L-A21505</t>
  </si>
  <si>
    <t xml:space="preserve"> SF2-L-A23506</t>
  </si>
  <si>
    <t xml:space="preserve"> SF2-M-C8253</t>
  </si>
  <si>
    <t>10D : 50 x 3</t>
  </si>
  <si>
    <t xml:space="preserve"> SF2-M-C10254</t>
  </si>
  <si>
    <t xml:space="preserve"> SF2-M-C10503</t>
  </si>
  <si>
    <t>T-110 / T-331</t>
  </si>
  <si>
    <t>T436</t>
  </si>
  <si>
    <t xml:space="preserve"> SF3-M-C11503</t>
  </si>
  <si>
    <t xml:space="preserve"> SF3-M-C10503</t>
  </si>
  <si>
    <t xml:space="preserve"> SF1-M-C11503</t>
  </si>
  <si>
    <t xml:space="preserve"> SF1-L-C11503</t>
  </si>
  <si>
    <t xml:space="preserve"> SF1-M-C15053</t>
  </si>
  <si>
    <t xml:space="preserve"> SF1-L-C10503</t>
  </si>
  <si>
    <t>70 mm2 : 50 x 3 SP</t>
  </si>
  <si>
    <t>10D : 50 x 3 SP</t>
  </si>
  <si>
    <t>WELD FULL WIDTH OF COPPER</t>
  </si>
  <si>
    <t>COMMENT</t>
  </si>
  <si>
    <t>WELD LOCALISED TO CONDUCTOR</t>
  </si>
  <si>
    <t>SS2-L-120K</t>
  </si>
  <si>
    <t>SS2-L-150K</t>
  </si>
  <si>
    <t>SS2-L-150C</t>
  </si>
  <si>
    <t>SS2-M-95C</t>
  </si>
  <si>
    <t>SS2-M-70C</t>
  </si>
  <si>
    <t>SS2-M-50C</t>
  </si>
  <si>
    <t>SS2-M-35C</t>
  </si>
  <si>
    <t>25K : 25K</t>
  </si>
  <si>
    <t>35K : 35K</t>
  </si>
  <si>
    <t>50K : 50K</t>
  </si>
  <si>
    <t>95K : 95K</t>
  </si>
  <si>
    <t>70K : 70K</t>
  </si>
  <si>
    <t>SS2-M-25C</t>
  </si>
  <si>
    <t>10K : 10K</t>
  </si>
  <si>
    <t>SS2-M-10K</t>
  </si>
  <si>
    <t>SS2-M-16C</t>
  </si>
  <si>
    <t>SS2-M-25K</t>
  </si>
  <si>
    <t>16F : 16F</t>
  </si>
  <si>
    <t>35F : 35F</t>
  </si>
  <si>
    <t>50F : 50F</t>
  </si>
  <si>
    <t>70F : 70F</t>
  </si>
  <si>
    <t>95F : 95F</t>
  </si>
  <si>
    <t>120F : 120F</t>
  </si>
  <si>
    <t>150F :150F</t>
  </si>
  <si>
    <t>35F</t>
  </si>
  <si>
    <t>50F</t>
  </si>
  <si>
    <t>70F</t>
  </si>
  <si>
    <t>95F</t>
  </si>
  <si>
    <t>120F</t>
  </si>
  <si>
    <t>150F</t>
  </si>
  <si>
    <t>16F</t>
  </si>
  <si>
    <t>SS1-M-16F</t>
  </si>
  <si>
    <t>SS1-M-35F</t>
  </si>
  <si>
    <t>SS1-M-50F</t>
  </si>
  <si>
    <t>W-CU65</t>
  </si>
  <si>
    <t>SS2-M-70F</t>
  </si>
  <si>
    <t>SS1-M-95F</t>
  </si>
  <si>
    <t>SS1-M-70F</t>
  </si>
  <si>
    <t>SS1-M-120F</t>
  </si>
  <si>
    <t>SS1-M-150F</t>
  </si>
  <si>
    <t>SS2-M-16F</t>
  </si>
  <si>
    <t>SS2-M-35F</t>
  </si>
  <si>
    <t>SS2-M-50F</t>
  </si>
  <si>
    <t>SS2-M-95F</t>
  </si>
  <si>
    <t>SS2-M-120F</t>
  </si>
  <si>
    <t>SS2-M-150F</t>
  </si>
  <si>
    <t>SS3-M-16F</t>
  </si>
  <si>
    <t>SS3-M-35F</t>
  </si>
  <si>
    <t>SS3-M-50F</t>
  </si>
  <si>
    <t>SS3-M-70F</t>
  </si>
  <si>
    <t>SS3-M-95F</t>
  </si>
  <si>
    <t>SS3-M-120F</t>
  </si>
  <si>
    <t>SS3-L-150F</t>
  </si>
  <si>
    <t>SS2-L-190K</t>
  </si>
  <si>
    <t>10K</t>
  </si>
  <si>
    <t>25K</t>
  </si>
  <si>
    <t>SS1-M-10K</t>
  </si>
  <si>
    <t>SS1-M-25K</t>
  </si>
  <si>
    <t>SS1-M-120K</t>
  </si>
  <si>
    <t>SS1-M-150K</t>
  </si>
  <si>
    <t>SS1-M-16C</t>
  </si>
  <si>
    <t>SS1-M-25C</t>
  </si>
  <si>
    <t>SS1-M-35C</t>
  </si>
  <si>
    <t>SS1-M-50C</t>
  </si>
  <si>
    <t>SS1-M-70C</t>
  </si>
  <si>
    <t>SS1-M-95C</t>
  </si>
  <si>
    <t>SS1-M-120C</t>
  </si>
  <si>
    <t>SS1-M-150C</t>
  </si>
  <si>
    <t>SS2-M-120C</t>
  </si>
  <si>
    <t>SS3-M-10K</t>
  </si>
  <si>
    <t>SS3-M-25K</t>
  </si>
  <si>
    <t>SS3-M-70K</t>
  </si>
  <si>
    <t>SS3-M-95K</t>
  </si>
  <si>
    <t>SS3-L-120K</t>
  </si>
  <si>
    <t>SS3-L-150K</t>
  </si>
  <si>
    <t>SS3-M-16C</t>
  </si>
  <si>
    <t>SS3-M-25C</t>
  </si>
  <si>
    <t>SS3-M-35C</t>
  </si>
  <si>
    <t>SS3-M-50C</t>
  </si>
  <si>
    <t>SS3-M-70C</t>
  </si>
  <si>
    <t>SS3-M-95C</t>
  </si>
  <si>
    <t>SS3-L-120C</t>
  </si>
  <si>
    <t>SS3-L-150C</t>
  </si>
  <si>
    <t>BCEW</t>
  </si>
  <si>
    <t>ROUND</t>
  </si>
  <si>
    <t>KWENA</t>
  </si>
  <si>
    <t>COMPOSITE</t>
  </si>
  <si>
    <t>FUSHI-COPPERWELD</t>
  </si>
  <si>
    <t>LECTROWELD ELECTRONIC CATALOGUE</t>
  </si>
  <si>
    <t>JOINT ICON</t>
  </si>
  <si>
    <t>Date</t>
  </si>
  <si>
    <t>INSTRUCTIONS: Scroll the page up or down to view the various 'joint icons'. Select the 'conductor sizes' box adjacent to the 'joint icon' and 'joint type', a drop down list indicator arrow will appear. Click on arrow indicator. A drop down list  appears showing the various conductor sizes.  Select conductor by clicking on the chosen size. RESULT: Mould size, Weld Metal etc. will appear in adjacent boxes.</t>
  </si>
  <si>
    <t>LECTROWELD MOULD CODE</t>
  </si>
  <si>
    <t>LECTROWELD METAL</t>
  </si>
  <si>
    <t>LECTROWELD HANDLE CLAMP / SCRAPER</t>
  </si>
  <si>
    <t>LECTROWELD TOOL KIT</t>
  </si>
  <si>
    <t>LECTROWELD JOINT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</si>
</sst>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38">
    <font>
      <sz val="10"/>
      <name val="Arial"/>
    </font>
    <font>
      <sz val="8"/>
      <name val="Arial"/>
      <family val="2"/>
    </font>
    <font>
      <sz val="10"/>
      <name val="Arial Narrow"/>
      <family val="2"/>
    </font>
    <font>
      <b/>
      <sz val="10"/>
      <name val="Arial Narrow"/>
      <family val="2"/>
    </font>
    <font>
      <sz val="12"/>
      <name val="Arial Narrow"/>
      <family val="2"/>
    </font>
    <font>
      <sz val="8"/>
      <name val="Arial Greek"/>
      <family val="2"/>
      <charset val="161"/>
    </font>
    <font>
      <b/>
      <sz val="8"/>
      <name val="Arial Greek"/>
      <family val="2"/>
      <charset val="161"/>
    </font>
    <font>
      <b/>
      <sz val="8"/>
      <color theme="1"/>
      <name val="Arial Narrow"/>
      <family val="2"/>
    </font>
    <font>
      <b/>
      <sz val="8"/>
      <name val="Arial Narrow"/>
      <family val="2"/>
    </font>
    <font>
      <sz val="10"/>
      <color indexed="8"/>
      <name val="Arial Narrow"/>
      <family val="2"/>
    </font>
    <font>
      <sz val="8"/>
      <name val="Arial Narrow"/>
      <family val="2"/>
    </font>
    <font>
      <sz val="10"/>
      <name val="Arial"/>
      <family val="2"/>
    </font>
    <font>
      <b/>
      <sz val="8"/>
      <name val="Arial"/>
      <family val="2"/>
    </font>
    <font>
      <sz val="8"/>
      <color indexed="8"/>
      <name val="Arial Narrow"/>
      <family val="2"/>
    </font>
    <font>
      <sz val="10"/>
      <name val="Arial Greek"/>
      <family val="2"/>
      <charset val="161"/>
    </font>
    <font>
      <sz val="12"/>
      <name val="Arial Greek"/>
      <family val="2"/>
      <charset val="161"/>
    </font>
    <font>
      <sz val="12"/>
      <color indexed="8"/>
      <name val="Arial Narrow"/>
      <family val="2"/>
    </font>
    <font>
      <b/>
      <sz val="10"/>
      <name val="Arial"/>
      <family val="2"/>
    </font>
    <font>
      <sz val="10"/>
      <color theme="1"/>
      <name val="Arial Narrow"/>
      <family val="2"/>
    </font>
    <font>
      <sz val="10"/>
      <name val="Antique Olive"/>
      <family val="2"/>
    </font>
    <font>
      <b/>
      <sz val="10"/>
      <name val="MS Sans Serif"/>
      <family val="2"/>
    </font>
    <font>
      <b/>
      <sz val="10"/>
      <color indexed="8"/>
      <name val="ARIAL"/>
      <family val="2"/>
    </font>
    <font>
      <sz val="10"/>
      <color indexed="8"/>
      <name val="ARIAL"/>
      <family val="2"/>
    </font>
    <font>
      <b/>
      <sz val="10"/>
      <color indexed="8"/>
      <name val="Arial Narrow"/>
      <family val="2"/>
    </font>
    <font>
      <sz val="16"/>
      <name val="Cambria"/>
      <family val="1"/>
      <scheme val="major"/>
    </font>
    <font>
      <b/>
      <sz val="16"/>
      <name val="Cambria"/>
      <family val="1"/>
      <scheme val="major"/>
    </font>
    <font>
      <sz val="14"/>
      <name val="Cambria"/>
      <family val="1"/>
      <scheme val="major"/>
    </font>
    <font>
      <b/>
      <sz val="12"/>
      <name val="Cambria"/>
      <family val="1"/>
      <scheme val="major"/>
    </font>
    <font>
      <sz val="10"/>
      <name val="Cambria"/>
      <family val="1"/>
      <scheme val="major"/>
    </font>
    <font>
      <b/>
      <sz val="12"/>
      <color theme="1"/>
      <name val="Cambria"/>
      <family val="1"/>
      <scheme val="major"/>
    </font>
    <font>
      <sz val="20"/>
      <name val="Cambria"/>
      <family val="1"/>
      <scheme val="major"/>
    </font>
    <font>
      <b/>
      <sz val="12"/>
      <color rgb="FFFF0000"/>
      <name val="Cambria"/>
      <family val="1"/>
      <scheme val="major"/>
    </font>
    <font>
      <b/>
      <sz val="9"/>
      <color rgb="FFFF0000"/>
      <name val="Cambria"/>
      <family val="1"/>
      <scheme val="major"/>
    </font>
    <font>
      <sz val="12"/>
      <name val="Cambria"/>
      <family val="1"/>
      <scheme val="major"/>
    </font>
    <font>
      <sz val="12"/>
      <color rgb="FF1F497D"/>
      <name val="Cambria"/>
      <family val="1"/>
      <scheme val="major"/>
    </font>
    <font>
      <b/>
      <sz val="16"/>
      <color rgb="FF1F497D"/>
      <name val="Cambria"/>
      <family val="1"/>
      <scheme val="major"/>
    </font>
    <font>
      <sz val="14"/>
      <color rgb="FF1F497D"/>
      <name val="Cambria"/>
      <family val="1"/>
      <scheme val="major"/>
    </font>
    <font>
      <b/>
      <sz val="18"/>
      <name val="Cambria"/>
      <family val="1"/>
      <scheme val="major"/>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rgb="FFFFFF99"/>
        <bgColor indexed="64"/>
      </patternFill>
    </fill>
    <fill>
      <patternFill patternType="solid">
        <fgColor theme="7" tint="0.59999389629810485"/>
        <bgColor indexed="64"/>
      </patternFill>
    </fill>
    <fill>
      <patternFill patternType="solid">
        <fgColor theme="9"/>
        <bgColor indexed="64"/>
      </patternFill>
    </fill>
    <fill>
      <patternFill patternType="solid">
        <fgColor rgb="FFFFFF00"/>
        <bgColor indexed="64"/>
      </patternFill>
    </fill>
    <fill>
      <patternFill patternType="solid">
        <fgColor rgb="FFFFCCCC"/>
        <bgColor indexed="64"/>
      </patternFill>
    </fill>
    <fill>
      <patternFill patternType="solid">
        <fgColor theme="6" tint="0.59999389629810485"/>
        <bgColor indexed="64"/>
      </patternFill>
    </fill>
    <fill>
      <patternFill patternType="solid">
        <fgColor indexed="4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cellStyleXfs>
  <cellXfs count="283">
    <xf numFmtId="0" fontId="0" fillId="0" borderId="0" xfId="0"/>
    <xf numFmtId="0" fontId="2" fillId="0" borderId="0" xfId="0" applyFont="1"/>
    <xf numFmtId="0" fontId="2" fillId="0" borderId="0" xfId="0" applyFont="1" applyFill="1"/>
    <xf numFmtId="0" fontId="3" fillId="0" borderId="0" xfId="0" applyFont="1"/>
    <xf numFmtId="0" fontId="2" fillId="0" borderId="1" xfId="0" applyFont="1" applyBorder="1"/>
    <xf numFmtId="0" fontId="2" fillId="0" borderId="1" xfId="0" applyFont="1" applyFill="1" applyBorder="1"/>
    <xf numFmtId="0" fontId="2" fillId="0" borderId="0" xfId="0" applyFont="1" applyBorder="1"/>
    <xf numFmtId="0" fontId="2" fillId="0" borderId="1" xfId="0" quotePrefix="1" applyFont="1" applyFill="1" applyBorder="1"/>
    <xf numFmtId="0" fontId="2" fillId="0" borderId="1" xfId="0" applyFont="1" applyBorder="1" applyAlignment="1">
      <alignment horizontal="center"/>
    </xf>
    <xf numFmtId="0" fontId="2" fillId="3" borderId="1" xfId="0" applyFont="1" applyFill="1" applyBorder="1"/>
    <xf numFmtId="0" fontId="2" fillId="3" borderId="1" xfId="0" quotePrefix="1" applyFont="1" applyFill="1" applyBorder="1"/>
    <xf numFmtId="0" fontId="2" fillId="3" borderId="1" xfId="0" applyFont="1" applyFill="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8" fillId="3" borderId="1" xfId="0" applyFont="1" applyFill="1" applyBorder="1" applyAlignment="1">
      <alignment horizontal="center" wrapText="1"/>
    </xf>
    <xf numFmtId="0" fontId="8" fillId="3" borderId="1" xfId="0" applyFont="1" applyFill="1" applyBorder="1"/>
    <xf numFmtId="0" fontId="8" fillId="3" borderId="1" xfId="0" applyFont="1" applyFill="1" applyBorder="1" applyAlignment="1">
      <alignment horizontal="center"/>
    </xf>
    <xf numFmtId="0" fontId="1" fillId="3" borderId="0" xfId="0" applyFont="1" applyFill="1"/>
    <xf numFmtId="0" fontId="2" fillId="0" borderId="0" xfId="0" applyFont="1" applyFill="1" applyBorder="1"/>
    <xf numFmtId="0" fontId="2" fillId="0" borderId="2" xfId="0" applyFont="1" applyFill="1" applyBorder="1"/>
    <xf numFmtId="0" fontId="2" fillId="0" borderId="2" xfId="0" applyFont="1" applyBorder="1"/>
    <xf numFmtId="0" fontId="2" fillId="0" borderId="2" xfId="0" quotePrefix="1" applyFont="1" applyFill="1" applyBorder="1"/>
    <xf numFmtId="0" fontId="2" fillId="0" borderId="2" xfId="0" applyFont="1" applyBorder="1" applyAlignment="1">
      <alignment horizontal="center"/>
    </xf>
    <xf numFmtId="0" fontId="5" fillId="0" borderId="1" xfId="0" applyFont="1" applyFill="1" applyBorder="1" applyAlignment="1">
      <alignment horizontal="center"/>
    </xf>
    <xf numFmtId="0" fontId="7" fillId="3" borderId="3" xfId="0" applyFont="1" applyFill="1" applyBorder="1" applyAlignment="1">
      <alignment horizontal="center"/>
    </xf>
    <xf numFmtId="0" fontId="7" fillId="3" borderId="3" xfId="0" applyFont="1" applyFill="1" applyBorder="1" applyAlignment="1">
      <alignment horizontal="center" wrapText="1"/>
    </xf>
    <xf numFmtId="0" fontId="8" fillId="3" borderId="3" xfId="0" applyFont="1" applyFill="1" applyBorder="1" applyAlignment="1">
      <alignment horizontal="center" wrapText="1"/>
    </xf>
    <xf numFmtId="0" fontId="8" fillId="3" borderId="3" xfId="0" applyFont="1" applyFill="1" applyBorder="1"/>
    <xf numFmtId="0" fontId="8" fillId="3" borderId="3" xfId="0" applyFont="1" applyFill="1" applyBorder="1" applyAlignment="1">
      <alignment horizontal="center"/>
    </xf>
    <xf numFmtId="0" fontId="6"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1" fillId="3" borderId="1" xfId="0" applyFont="1" applyFill="1" applyBorder="1"/>
    <xf numFmtId="0" fontId="5" fillId="3" borderId="1" xfId="0" applyFont="1" applyFill="1" applyBorder="1" applyAlignment="1">
      <alignment horizontal="left"/>
    </xf>
    <xf numFmtId="0" fontId="5" fillId="3" borderId="1" xfId="0" applyFont="1" applyFill="1" applyBorder="1" applyAlignment="1">
      <alignment horizontal="center"/>
    </xf>
    <xf numFmtId="0" fontId="5" fillId="0" borderId="1" xfId="0" applyFont="1" applyFill="1" applyBorder="1" applyAlignment="1">
      <alignment horizontal="left"/>
    </xf>
    <xf numFmtId="0" fontId="5" fillId="4" borderId="1" xfId="0" applyFont="1" applyFill="1" applyBorder="1" applyAlignment="1">
      <alignment horizontal="center"/>
    </xf>
    <xf numFmtId="0" fontId="5" fillId="4" borderId="1" xfId="0" applyFont="1" applyFill="1" applyBorder="1" applyAlignment="1">
      <alignment horizontal="left"/>
    </xf>
    <xf numFmtId="0" fontId="5" fillId="2" borderId="1" xfId="0" applyFont="1" applyFill="1" applyBorder="1" applyAlignment="1">
      <alignment horizontal="center"/>
    </xf>
    <xf numFmtId="0" fontId="5" fillId="2" borderId="1" xfId="0" applyFont="1" applyFill="1" applyBorder="1" applyAlignment="1">
      <alignment horizontal="left"/>
    </xf>
    <xf numFmtId="0" fontId="5" fillId="5" borderId="1" xfId="0" applyFont="1" applyFill="1" applyBorder="1" applyAlignment="1">
      <alignment horizontal="center"/>
    </xf>
    <xf numFmtId="0" fontId="5" fillId="5" borderId="1" xfId="0" applyFont="1" applyFill="1" applyBorder="1" applyAlignment="1">
      <alignment horizontal="left"/>
    </xf>
    <xf numFmtId="0" fontId="1" fillId="6" borderId="1" xfId="0" applyFont="1" applyFill="1" applyBorder="1"/>
    <xf numFmtId="0" fontId="7" fillId="6" borderId="1" xfId="0" applyFont="1" applyFill="1" applyBorder="1" applyAlignment="1">
      <alignment horizontal="center"/>
    </xf>
    <xf numFmtId="0" fontId="7" fillId="6" borderId="1" xfId="0" applyFont="1" applyFill="1" applyBorder="1" applyAlignment="1">
      <alignment horizontal="center" wrapText="1"/>
    </xf>
    <xf numFmtId="0" fontId="8" fillId="6" borderId="1" xfId="0" applyFont="1" applyFill="1" applyBorder="1" applyAlignment="1">
      <alignment horizontal="center" wrapText="1"/>
    </xf>
    <xf numFmtId="0" fontId="8" fillId="6" borderId="1" xfId="0" applyFont="1" applyFill="1" applyBorder="1"/>
    <xf numFmtId="0" fontId="8" fillId="6" borderId="1" xfId="0" applyFont="1" applyFill="1" applyBorder="1" applyAlignment="1">
      <alignment horizontal="center"/>
    </xf>
    <xf numFmtId="0" fontId="0" fillId="6" borderId="1" xfId="0" applyFill="1" applyBorder="1"/>
    <xf numFmtId="0" fontId="2" fillId="2" borderId="1" xfId="0" applyFont="1" applyFill="1" applyBorder="1"/>
    <xf numFmtId="0" fontId="2" fillId="4" borderId="1" xfId="0" applyFont="1" applyFill="1" applyBorder="1"/>
    <xf numFmtId="0" fontId="5" fillId="7" borderId="1" xfId="0" applyFont="1" applyFill="1" applyBorder="1" applyAlignment="1">
      <alignment horizontal="center"/>
    </xf>
    <xf numFmtId="0" fontId="5" fillId="7" borderId="1" xfId="0" applyFont="1" applyFill="1" applyBorder="1" applyAlignment="1">
      <alignment horizontal="left"/>
    </xf>
    <xf numFmtId="0" fontId="5" fillId="2" borderId="2" xfId="0" applyFont="1" applyFill="1" applyBorder="1" applyAlignment="1">
      <alignment horizontal="center"/>
    </xf>
    <xf numFmtId="0" fontId="5" fillId="2" borderId="2" xfId="0" applyFont="1" applyFill="1" applyBorder="1" applyAlignment="1">
      <alignment horizontal="left"/>
    </xf>
    <xf numFmtId="0" fontId="2" fillId="7" borderId="1" xfId="0" applyFont="1" applyFill="1" applyBorder="1"/>
    <xf numFmtId="0" fontId="5" fillId="5" borderId="1" xfId="0" applyFont="1" applyFill="1" applyBorder="1" applyAlignment="1"/>
    <xf numFmtId="0" fontId="5" fillId="4" borderId="1" xfId="0" applyFont="1" applyFill="1" applyBorder="1" applyAlignment="1"/>
    <xf numFmtId="0" fontId="5" fillId="8" borderId="1" xfId="0" applyFont="1" applyFill="1" applyBorder="1" applyAlignment="1">
      <alignment horizontal="center"/>
    </xf>
    <xf numFmtId="0" fontId="5" fillId="8" borderId="1" xfId="0" applyFont="1" applyFill="1" applyBorder="1" applyAlignment="1"/>
    <xf numFmtId="0" fontId="5" fillId="8" borderId="1" xfId="0" applyFont="1" applyFill="1" applyBorder="1" applyAlignment="1">
      <alignment horizontal="left"/>
    </xf>
    <xf numFmtId="0" fontId="2" fillId="8" borderId="1" xfId="0" applyFont="1" applyFill="1" applyBorder="1"/>
    <xf numFmtId="0" fontId="5" fillId="2" borderId="1" xfId="0" applyFont="1" applyFill="1" applyBorder="1" applyAlignment="1"/>
    <xf numFmtId="0" fontId="2" fillId="9" borderId="1" xfId="0" applyFont="1" applyFill="1" applyBorder="1"/>
    <xf numFmtId="0" fontId="5" fillId="9" borderId="1" xfId="0" applyFont="1" applyFill="1" applyBorder="1" applyAlignment="1"/>
    <xf numFmtId="0" fontId="5" fillId="9" borderId="1" xfId="0" applyFont="1" applyFill="1" applyBorder="1" applyAlignment="1">
      <alignment horizontal="center"/>
    </xf>
    <xf numFmtId="0" fontId="5" fillId="9" borderId="1" xfId="0" applyFont="1" applyFill="1" applyBorder="1" applyAlignment="1">
      <alignment horizontal="left"/>
    </xf>
    <xf numFmtId="0" fontId="0" fillId="0" borderId="0" xfId="0" applyFill="1" applyBorder="1"/>
    <xf numFmtId="0" fontId="9" fillId="0" borderId="1" xfId="0" applyFont="1" applyFill="1" applyBorder="1" applyAlignment="1">
      <alignment horizontal="left" vertical="top"/>
    </xf>
    <xf numFmtId="0" fontId="9" fillId="0" borderId="1" xfId="0" applyFont="1" applyBorder="1" applyAlignment="1">
      <alignment horizontal="left" vertical="top"/>
    </xf>
    <xf numFmtId="0" fontId="10" fillId="0" borderId="1" xfId="0" applyFont="1" applyFill="1" applyBorder="1"/>
    <xf numFmtId="0" fontId="1" fillId="0" borderId="1" xfId="0" applyFont="1" applyBorder="1"/>
    <xf numFmtId="0" fontId="9" fillId="0" borderId="0" xfId="0" applyFont="1" applyFill="1" applyBorder="1" applyAlignment="1">
      <alignment horizontal="left" vertical="top"/>
    </xf>
    <xf numFmtId="164" fontId="9" fillId="0" borderId="1" xfId="0" applyNumberFormat="1" applyFont="1" applyFill="1" applyBorder="1" applyAlignment="1">
      <alignment horizontal="right" vertical="top"/>
    </xf>
    <xf numFmtId="164" fontId="9" fillId="0" borderId="1" xfId="0" applyNumberFormat="1" applyFont="1" applyFill="1" applyBorder="1" applyAlignment="1">
      <alignment vertical="top"/>
    </xf>
    <xf numFmtId="0" fontId="5" fillId="8" borderId="4" xfId="0" applyFont="1" applyFill="1" applyBorder="1" applyAlignment="1">
      <alignment horizontal="center"/>
    </xf>
    <xf numFmtId="0" fontId="0" fillId="0" borderId="1" xfId="0" applyBorder="1"/>
    <xf numFmtId="164" fontId="0" fillId="0" borderId="0" xfId="0" applyNumberFormat="1"/>
    <xf numFmtId="0" fontId="0" fillId="10" borderId="9" xfId="0" applyFill="1" applyBorder="1"/>
    <xf numFmtId="0" fontId="0" fillId="10" borderId="10" xfId="0" applyFill="1" applyBorder="1"/>
    <xf numFmtId="0" fontId="0" fillId="10" borderId="1" xfId="0" applyFill="1" applyBorder="1"/>
    <xf numFmtId="0" fontId="0" fillId="10" borderId="6" xfId="0" applyFill="1" applyBorder="1"/>
    <xf numFmtId="0" fontId="0" fillId="10" borderId="7" xfId="0" applyFill="1" applyBorder="1"/>
    <xf numFmtId="0" fontId="0" fillId="10" borderId="8" xfId="0" applyFill="1" applyBorder="1"/>
    <xf numFmtId="0" fontId="0" fillId="11" borderId="2" xfId="0" applyFill="1" applyBorder="1"/>
    <xf numFmtId="0" fontId="0" fillId="11" borderId="1" xfId="0" applyFill="1" applyBorder="1"/>
    <xf numFmtId="0" fontId="11" fillId="10" borderId="9" xfId="0" applyFont="1" applyFill="1" applyBorder="1"/>
    <xf numFmtId="0" fontId="10" fillId="0" borderId="11" xfId="0" applyFont="1" applyFill="1" applyBorder="1" applyAlignment="1">
      <alignment horizontal="left"/>
    </xf>
    <xf numFmtId="0" fontId="10" fillId="0" borderId="3" xfId="0" applyFont="1" applyFill="1" applyBorder="1" applyAlignment="1">
      <alignment horizontal="center"/>
    </xf>
    <xf numFmtId="0" fontId="10" fillId="0" borderId="12" xfId="0" applyFont="1" applyFill="1" applyBorder="1" applyAlignment="1">
      <alignment horizontal="left"/>
    </xf>
    <xf numFmtId="0" fontId="10" fillId="0" borderId="13" xfId="0" applyFont="1" applyFill="1" applyBorder="1" applyAlignment="1">
      <alignment horizontal="left"/>
    </xf>
    <xf numFmtId="0" fontId="10" fillId="0" borderId="2" xfId="0" applyFont="1" applyFill="1" applyBorder="1" applyAlignment="1">
      <alignment horizontal="center"/>
    </xf>
    <xf numFmtId="0" fontId="10" fillId="0" borderId="14" xfId="0" applyFont="1" applyFill="1" applyBorder="1" applyAlignment="1">
      <alignment horizontal="left"/>
    </xf>
    <xf numFmtId="0" fontId="10" fillId="0" borderId="15" xfId="0" applyFont="1" applyFill="1" applyBorder="1" applyAlignment="1">
      <alignment horizontal="left"/>
    </xf>
    <xf numFmtId="0" fontId="10" fillId="0" borderId="17" xfId="0" applyFont="1" applyFill="1" applyBorder="1" applyAlignment="1">
      <alignment horizontal="center"/>
    </xf>
    <xf numFmtId="0" fontId="10" fillId="0" borderId="16" xfId="0" applyFont="1" applyFill="1" applyBorder="1" applyAlignment="1">
      <alignment horizontal="left"/>
    </xf>
    <xf numFmtId="0" fontId="10" fillId="0" borderId="0" xfId="0" applyFont="1" applyAlignment="1">
      <alignment horizontal="center"/>
    </xf>
    <xf numFmtId="0" fontId="10" fillId="0" borderId="0" xfId="0" applyFont="1" applyFill="1" applyAlignment="1">
      <alignment horizontal="left"/>
    </xf>
    <xf numFmtId="0" fontId="10" fillId="0" borderId="0" xfId="0" applyFont="1" applyFill="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0" fillId="0" borderId="13"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16" xfId="0" applyFont="1" applyFill="1" applyBorder="1" applyAlignment="1">
      <alignment horizontal="center"/>
    </xf>
    <xf numFmtId="0" fontId="0" fillId="0" borderId="1" xfId="0" applyFill="1" applyBorder="1"/>
    <xf numFmtId="0" fontId="13" fillId="0" borderId="1" xfId="0" applyFont="1" applyFill="1" applyBorder="1" applyAlignment="1">
      <alignment horizontal="left" vertical="top"/>
    </xf>
    <xf numFmtId="0" fontId="1" fillId="0" borderId="1" xfId="0" applyFont="1" applyFill="1" applyBorder="1"/>
    <xf numFmtId="0" fontId="10" fillId="0" borderId="11" xfId="0" applyFont="1" applyBorder="1" applyAlignment="1">
      <alignment horizontal="center"/>
    </xf>
    <xf numFmtId="0" fontId="10" fillId="12" borderId="12" xfId="0" applyFont="1" applyFill="1" applyBorder="1" applyAlignment="1">
      <alignment horizontal="center"/>
    </xf>
    <xf numFmtId="0" fontId="10" fillId="0" borderId="13" xfId="0" applyFont="1" applyBorder="1" applyAlignment="1">
      <alignment horizontal="center"/>
    </xf>
    <xf numFmtId="0" fontId="10" fillId="12" borderId="14" xfId="0" applyFont="1" applyFill="1" applyBorder="1" applyAlignment="1">
      <alignment horizontal="center"/>
    </xf>
    <xf numFmtId="0" fontId="10" fillId="0" borderId="15" xfId="0" applyFont="1" applyBorder="1" applyAlignment="1">
      <alignment horizontal="center"/>
    </xf>
    <xf numFmtId="0" fontId="10" fillId="12" borderId="16" xfId="0" applyFont="1" applyFill="1" applyBorder="1" applyAlignment="1">
      <alignment horizontal="center"/>
    </xf>
    <xf numFmtId="0" fontId="5" fillId="13" borderId="1" xfId="0" applyFont="1" applyFill="1" applyBorder="1" applyAlignment="1">
      <alignment horizontal="center"/>
    </xf>
    <xf numFmtId="0" fontId="5" fillId="13" borderId="1" xfId="0" applyFont="1" applyFill="1" applyBorder="1" applyAlignment="1">
      <alignment horizontal="left"/>
    </xf>
    <xf numFmtId="0" fontId="5" fillId="14" borderId="1" xfId="0" applyFont="1" applyFill="1" applyBorder="1" applyAlignment="1">
      <alignment horizontal="center"/>
    </xf>
    <xf numFmtId="0" fontId="5" fillId="14" borderId="1" xfId="0" applyFont="1" applyFill="1" applyBorder="1" applyAlignment="1">
      <alignment horizontal="left"/>
    </xf>
    <xf numFmtId="0" fontId="11" fillId="0" borderId="1" xfId="0" applyFont="1" applyBorder="1"/>
    <xf numFmtId="0" fontId="14" fillId="0" borderId="1" xfId="0" applyFont="1" applyFill="1" applyBorder="1" applyAlignment="1">
      <alignment horizontal="left"/>
    </xf>
    <xf numFmtId="0" fontId="14" fillId="12" borderId="1" xfId="0" applyFont="1" applyFill="1" applyBorder="1" applyAlignment="1">
      <alignment horizontal="center"/>
    </xf>
    <xf numFmtId="0" fontId="14" fillId="0" borderId="1" xfId="0" applyFont="1" applyFill="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14" fillId="0" borderId="11" xfId="0" applyFont="1" applyBorder="1" applyAlignment="1">
      <alignment horizontal="center"/>
    </xf>
    <xf numFmtId="0" fontId="14" fillId="0" borderId="11" xfId="0" applyFont="1" applyFill="1" applyBorder="1" applyAlignment="1">
      <alignment horizontal="left"/>
    </xf>
    <xf numFmtId="0" fontId="14" fillId="0" borderId="12" xfId="0" applyFont="1" applyFill="1" applyBorder="1" applyAlignment="1">
      <alignment horizontal="left"/>
    </xf>
    <xf numFmtId="0" fontId="14" fillId="0" borderId="3" xfId="0" applyFont="1" applyFill="1" applyBorder="1" applyAlignment="1">
      <alignment horizontal="center"/>
    </xf>
    <xf numFmtId="0" fontId="14" fillId="12" borderId="12" xfId="0" applyFont="1" applyFill="1" applyBorder="1" applyAlignment="1">
      <alignment horizontal="center"/>
    </xf>
    <xf numFmtId="0" fontId="14" fillId="0" borderId="13" xfId="0" applyFont="1" applyBorder="1" applyAlignment="1">
      <alignment horizontal="center"/>
    </xf>
    <xf numFmtId="0" fontId="14" fillId="0" borderId="13" xfId="0" applyFont="1" applyFill="1" applyBorder="1" applyAlignment="1">
      <alignment horizontal="left"/>
    </xf>
    <xf numFmtId="0" fontId="14" fillId="0" borderId="14" xfId="0" applyFont="1" applyFill="1" applyBorder="1" applyAlignment="1">
      <alignment horizontal="left"/>
    </xf>
    <xf numFmtId="0" fontId="14" fillId="0" borderId="2" xfId="0" applyFont="1" applyFill="1" applyBorder="1" applyAlignment="1">
      <alignment horizontal="center"/>
    </xf>
    <xf numFmtId="0" fontId="14" fillId="12" borderId="14" xfId="0" applyFont="1" applyFill="1" applyBorder="1" applyAlignment="1">
      <alignment horizontal="center"/>
    </xf>
    <xf numFmtId="0" fontId="14" fillId="12" borderId="18" xfId="0" applyFont="1" applyFill="1" applyBorder="1" applyAlignment="1">
      <alignment horizontal="center"/>
    </xf>
    <xf numFmtId="0" fontId="14" fillId="12" borderId="19" xfId="0" applyFont="1" applyFill="1" applyBorder="1" applyAlignment="1">
      <alignment horizontal="center"/>
    </xf>
    <xf numFmtId="0" fontId="14" fillId="0" borderId="15" xfId="0" applyFont="1" applyBorder="1" applyAlignment="1">
      <alignment horizontal="center"/>
    </xf>
    <xf numFmtId="0" fontId="14" fillId="0" borderId="15" xfId="0" applyFont="1" applyFill="1" applyBorder="1" applyAlignment="1">
      <alignment horizontal="left"/>
    </xf>
    <xf numFmtId="0" fontId="14" fillId="0" borderId="16" xfId="0" applyFont="1" applyFill="1" applyBorder="1" applyAlignment="1">
      <alignment horizontal="left"/>
    </xf>
    <xf numFmtId="0" fontId="14" fillId="0" borderId="17" xfId="0" applyFont="1" applyFill="1" applyBorder="1" applyAlignment="1">
      <alignment horizontal="center"/>
    </xf>
    <xf numFmtId="0" fontId="14" fillId="12" borderId="16" xfId="0" applyFont="1" applyFill="1" applyBorder="1" applyAlignment="1">
      <alignment horizontal="center"/>
    </xf>
    <xf numFmtId="0" fontId="14" fillId="0" borderId="1" xfId="0" applyFont="1" applyBorder="1" applyAlignment="1">
      <alignment horizontal="center"/>
    </xf>
    <xf numFmtId="0" fontId="2" fillId="3" borderId="5" xfId="0" applyFont="1" applyFill="1" applyBorder="1"/>
    <xf numFmtId="0" fontId="11" fillId="0" borderId="0" xfId="0" applyFont="1"/>
    <xf numFmtId="0" fontId="14" fillId="12" borderId="3" xfId="0" applyFont="1" applyFill="1" applyBorder="1" applyAlignment="1">
      <alignment horizontal="center"/>
    </xf>
    <xf numFmtId="0" fontId="14" fillId="12" borderId="2" xfId="0" applyFont="1" applyFill="1" applyBorder="1" applyAlignment="1">
      <alignment horizontal="center"/>
    </xf>
    <xf numFmtId="0" fontId="14" fillId="12" borderId="17" xfId="0" applyFont="1" applyFill="1" applyBorder="1" applyAlignment="1">
      <alignment horizontal="center"/>
    </xf>
    <xf numFmtId="0" fontId="11" fillId="0" borderId="0" xfId="0" applyFont="1" applyAlignment="1">
      <alignment horizontal="center"/>
    </xf>
    <xf numFmtId="0" fontId="0" fillId="0" borderId="0" xfId="0" applyAlignment="1">
      <alignment horizontal="center"/>
    </xf>
    <xf numFmtId="0" fontId="11" fillId="0" borderId="1" xfId="0" applyFont="1" applyBorder="1" applyAlignment="1">
      <alignment horizontal="center"/>
    </xf>
    <xf numFmtId="0" fontId="14" fillId="12" borderId="20" xfId="0" applyFont="1" applyFill="1" applyBorder="1" applyAlignment="1">
      <alignment horizontal="center"/>
    </xf>
    <xf numFmtId="0" fontId="9" fillId="0" borderId="2" xfId="0" applyFont="1" applyFill="1" applyBorder="1" applyAlignment="1">
      <alignment horizontal="left" vertical="top"/>
    </xf>
    <xf numFmtId="0" fontId="15" fillId="0" borderId="1" xfId="0" applyFont="1" applyBorder="1" applyAlignment="1">
      <alignment horizontal="center"/>
    </xf>
    <xf numFmtId="0" fontId="15" fillId="0" borderId="1" xfId="0" applyFont="1" applyFill="1" applyBorder="1" applyAlignment="1">
      <alignment horizontal="left"/>
    </xf>
    <xf numFmtId="0" fontId="15" fillId="12" borderId="1" xfId="0" applyFont="1" applyFill="1" applyBorder="1" applyAlignment="1">
      <alignment horizontal="center"/>
    </xf>
    <xf numFmtId="0" fontId="15" fillId="0" borderId="1" xfId="0" applyFont="1" applyFill="1" applyBorder="1" applyAlignment="1">
      <alignment horizontal="center"/>
    </xf>
    <xf numFmtId="0" fontId="16" fillId="0" borderId="1" xfId="0" applyFont="1" applyFill="1" applyBorder="1" applyAlignment="1">
      <alignment horizontal="left" vertical="top"/>
    </xf>
    <xf numFmtId="0" fontId="4" fillId="0" borderId="1" xfId="0" applyFont="1" applyBorder="1"/>
    <xf numFmtId="0" fontId="5" fillId="0" borderId="0" xfId="0" applyFont="1" applyFill="1" applyAlignment="1">
      <alignment horizontal="left"/>
    </xf>
    <xf numFmtId="0" fontId="14" fillId="0" borderId="0" xfId="0" applyFont="1" applyFill="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left"/>
    </xf>
    <xf numFmtId="0" fontId="14" fillId="0" borderId="0" xfId="0" applyFont="1"/>
    <xf numFmtId="0" fontId="14" fillId="0" borderId="0" xfId="0" applyFont="1" applyFill="1"/>
    <xf numFmtId="0" fontId="17" fillId="0" borderId="0" xfId="0" applyFont="1" applyAlignment="1">
      <alignment horizontal="center"/>
    </xf>
    <xf numFmtId="0" fontId="5" fillId="0" borderId="0" xfId="0" applyFont="1" applyFill="1"/>
    <xf numFmtId="0" fontId="5" fillId="0" borderId="1" xfId="0" applyFont="1" applyBorder="1" applyAlignment="1">
      <alignment horizontal="center"/>
    </xf>
    <xf numFmtId="0" fontId="5" fillId="0" borderId="1" xfId="0" applyFont="1" applyFill="1" applyBorder="1" applyAlignment="1"/>
    <xf numFmtId="0" fontId="5" fillId="12" borderId="1" xfId="0" applyFont="1" applyFill="1" applyBorder="1" applyAlignment="1">
      <alignment horizontal="center"/>
    </xf>
    <xf numFmtId="0" fontId="5" fillId="12" borderId="1" xfId="0" applyFont="1" applyFill="1" applyBorder="1" applyAlignment="1">
      <alignment horizontal="left"/>
    </xf>
    <xf numFmtId="0" fontId="2" fillId="0" borderId="3" xfId="0" applyFont="1" applyBorder="1"/>
    <xf numFmtId="0" fontId="2" fillId="0" borderId="3" xfId="0" quotePrefix="1" applyFont="1" applyFill="1" applyBorder="1"/>
    <xf numFmtId="0" fontId="2" fillId="3" borderId="3" xfId="0" applyFont="1" applyFill="1" applyBorder="1"/>
    <xf numFmtId="0" fontId="2" fillId="0" borderId="3" xfId="0" applyFont="1" applyBorder="1" applyAlignment="1">
      <alignment horizontal="center"/>
    </xf>
    <xf numFmtId="0" fontId="9" fillId="0" borderId="3" xfId="0" applyFont="1" applyFill="1" applyBorder="1" applyAlignment="1">
      <alignment horizontal="left" vertical="top"/>
    </xf>
    <xf numFmtId="0" fontId="2" fillId="3" borderId="0" xfId="0" quotePrefix="1" applyFont="1" applyFill="1"/>
    <xf numFmtId="0" fontId="18" fillId="3" borderId="1" xfId="0" applyFont="1" applyFill="1" applyBorder="1" applyAlignment="1">
      <alignment horizontal="center"/>
    </xf>
    <xf numFmtId="0" fontId="18" fillId="3" borderId="1" xfId="0" applyFont="1" applyFill="1" applyBorder="1" applyAlignment="1">
      <alignment horizontal="left" wrapText="1"/>
    </xf>
    <xf numFmtId="0" fontId="2" fillId="0" borderId="0" xfId="0" quotePrefix="1" applyFont="1" applyFill="1"/>
    <xf numFmtId="0" fontId="18" fillId="0" borderId="1" xfId="0" applyFont="1" applyFill="1" applyBorder="1" applyAlignment="1">
      <alignment horizontal="left"/>
    </xf>
    <xf numFmtId="0" fontId="18" fillId="0" borderId="1" xfId="0" applyFont="1" applyFill="1" applyBorder="1" applyAlignment="1">
      <alignment horizontal="left" wrapText="1"/>
    </xf>
    <xf numFmtId="0" fontId="1" fillId="3" borderId="24" xfId="0" applyFont="1" applyFill="1" applyBorder="1"/>
    <xf numFmtId="0" fontId="19" fillId="0" borderId="1" xfId="0" applyFont="1" applyFill="1" applyBorder="1" applyAlignment="1">
      <alignment horizontal="left"/>
    </xf>
    <xf numFmtId="0" fontId="19" fillId="12" borderId="1" xfId="0" applyFont="1" applyFill="1" applyBorder="1" applyAlignment="1">
      <alignment horizontal="center"/>
    </xf>
    <xf numFmtId="0" fontId="11" fillId="0" borderId="1" xfId="0" applyFont="1" applyFill="1" applyBorder="1"/>
    <xf numFmtId="164" fontId="22" fillId="0" borderId="1" xfId="0" applyNumberFormat="1" applyFont="1" applyFill="1" applyBorder="1" applyAlignment="1">
      <alignment horizontal="right" vertical="center"/>
    </xf>
    <xf numFmtId="164" fontId="22" fillId="0" borderId="1" xfId="0" applyNumberFormat="1" applyFont="1" applyFill="1" applyBorder="1" applyAlignment="1">
      <alignment horizontal="center" vertical="center"/>
    </xf>
    <xf numFmtId="0" fontId="20" fillId="0" borderId="0" xfId="0" quotePrefix="1" applyNumberFormat="1" applyFont="1" applyFill="1" applyBorder="1"/>
    <xf numFmtId="0" fontId="20" fillId="0" borderId="0" xfId="0" quotePrefix="1" applyNumberFormat="1" applyFont="1" applyFill="1" applyBorder="1" applyAlignment="1">
      <alignment horizontal="center"/>
    </xf>
    <xf numFmtId="164" fontId="21" fillId="0" borderId="0" xfId="0" applyNumberFormat="1" applyFont="1" applyFill="1" applyBorder="1" applyAlignment="1">
      <alignment horizontal="right" vertical="center"/>
    </xf>
    <xf numFmtId="164" fontId="21" fillId="0" borderId="0" xfId="0" applyNumberFormat="1" applyFont="1" applyFill="1" applyBorder="1" applyAlignment="1">
      <alignment horizontal="center" vertical="center"/>
    </xf>
    <xf numFmtId="0" fontId="9" fillId="0" borderId="5" xfId="0" applyFont="1" applyFill="1" applyBorder="1" applyAlignment="1">
      <alignment horizontal="left" vertical="top"/>
    </xf>
    <xf numFmtId="164" fontId="22" fillId="0" borderId="3"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xf>
    <xf numFmtId="164" fontId="22" fillId="0" borderId="2" xfId="0" applyNumberFormat="1" applyFont="1" applyFill="1" applyBorder="1" applyAlignment="1">
      <alignment horizontal="right" vertical="center"/>
    </xf>
    <xf numFmtId="164" fontId="22" fillId="0" borderId="2" xfId="0" applyNumberFormat="1" applyFont="1" applyFill="1" applyBorder="1" applyAlignment="1">
      <alignment horizontal="center" vertical="center"/>
    </xf>
    <xf numFmtId="0" fontId="0" fillId="0" borderId="1" xfId="0" applyBorder="1" applyAlignment="1"/>
    <xf numFmtId="0" fontId="11" fillId="0" borderId="1" xfId="0" applyFont="1" applyFill="1" applyBorder="1" applyAlignment="1"/>
    <xf numFmtId="0" fontId="11" fillId="0" borderId="1" xfId="0" applyFont="1" applyBorder="1" applyAlignment="1"/>
    <xf numFmtId="0" fontId="0" fillId="0" borderId="0" xfId="0" applyAlignment="1"/>
    <xf numFmtId="0" fontId="2" fillId="16" borderId="1" xfId="0" applyFont="1" applyFill="1" applyBorder="1"/>
    <xf numFmtId="0" fontId="0" fillId="16" borderId="1" xfId="0" applyFill="1" applyBorder="1"/>
    <xf numFmtId="0" fontId="2" fillId="16" borderId="1" xfId="0" quotePrefix="1" applyFont="1" applyFill="1" applyBorder="1"/>
    <xf numFmtId="0" fontId="2" fillId="16" borderId="1" xfId="0" applyFont="1" applyFill="1" applyBorder="1" applyAlignment="1">
      <alignment horizontal="center"/>
    </xf>
    <xf numFmtId="0" fontId="9" fillId="16" borderId="1" xfId="0" applyFont="1" applyFill="1" applyBorder="1" applyAlignment="1">
      <alignment horizontal="left" vertical="top"/>
    </xf>
    <xf numFmtId="0" fontId="2" fillId="16" borderId="0" xfId="0" applyFont="1" applyFill="1"/>
    <xf numFmtId="0" fontId="2" fillId="16" borderId="23" xfId="0" applyFont="1" applyFill="1" applyBorder="1"/>
    <xf numFmtId="0" fontId="9" fillId="3" borderId="1" xfId="0" applyFont="1" applyFill="1" applyBorder="1" applyAlignment="1">
      <alignment horizontal="left" vertical="top"/>
    </xf>
    <xf numFmtId="0" fontId="2" fillId="3" borderId="23" xfId="0" applyFont="1" applyFill="1" applyBorder="1"/>
    <xf numFmtId="0" fontId="2" fillId="16" borderId="3" xfId="0" applyFont="1" applyFill="1" applyBorder="1"/>
    <xf numFmtId="0" fontId="2" fillId="16" borderId="3" xfId="0" quotePrefix="1" applyFont="1" applyFill="1" applyBorder="1"/>
    <xf numFmtId="0" fontId="2" fillId="16" borderId="3" xfId="0" applyFont="1" applyFill="1" applyBorder="1" applyAlignment="1">
      <alignment horizontal="center"/>
    </xf>
    <xf numFmtId="0" fontId="9" fillId="16" borderId="3" xfId="0" applyFont="1" applyFill="1" applyBorder="1" applyAlignment="1">
      <alignment horizontal="left" vertical="top"/>
    </xf>
    <xf numFmtId="0" fontId="2" fillId="3" borderId="3" xfId="0" quotePrefix="1" applyFont="1" applyFill="1" applyBorder="1"/>
    <xf numFmtId="0" fontId="2" fillId="3" borderId="3" xfId="0" applyFont="1" applyFill="1" applyBorder="1" applyAlignment="1">
      <alignment horizontal="center"/>
    </xf>
    <xf numFmtId="0" fontId="9" fillId="3" borderId="3" xfId="0" applyFont="1" applyFill="1" applyBorder="1" applyAlignment="1">
      <alignment horizontal="left" vertical="top"/>
    </xf>
    <xf numFmtId="0" fontId="2" fillId="3" borderId="0" xfId="0" applyFont="1" applyFill="1"/>
    <xf numFmtId="0" fontId="3" fillId="3" borderId="0" xfId="0" quotePrefix="1" applyFont="1" applyFill="1"/>
    <xf numFmtId="0" fontId="3" fillId="3" borderId="1" xfId="0" applyFont="1" applyFill="1" applyBorder="1"/>
    <xf numFmtId="0" fontId="3" fillId="16" borderId="1" xfId="0" applyFont="1" applyFill="1" applyBorder="1"/>
    <xf numFmtId="0" fontId="3" fillId="0" borderId="0" xfId="0" quotePrefix="1" applyFont="1" applyFill="1"/>
    <xf numFmtId="0" fontId="3" fillId="0" borderId="1" xfId="0" applyFont="1" applyFill="1" applyBorder="1"/>
    <xf numFmtId="0" fontId="3" fillId="0" borderId="1" xfId="0" applyFont="1" applyBorder="1"/>
    <xf numFmtId="0" fontId="3" fillId="0" borderId="1" xfId="0" quotePrefix="1" applyFont="1" applyFill="1" applyBorder="1"/>
    <xf numFmtId="0" fontId="3" fillId="0" borderId="1" xfId="0" applyFont="1" applyBorder="1" applyAlignment="1">
      <alignment horizontal="center"/>
    </xf>
    <xf numFmtId="0" fontId="23" fillId="0" borderId="1" xfId="0" applyFont="1" applyFill="1" applyBorder="1" applyAlignment="1">
      <alignment horizontal="left" vertical="top"/>
    </xf>
    <xf numFmtId="0" fontId="3" fillId="16" borderId="1" xfId="0" quotePrefix="1" applyFont="1" applyFill="1" applyBorder="1"/>
    <xf numFmtId="0" fontId="3" fillId="16" borderId="1" xfId="0" applyFont="1" applyFill="1" applyBorder="1" applyAlignment="1">
      <alignment horizontal="center"/>
    </xf>
    <xf numFmtId="0" fontId="23" fillId="16" borderId="1" xfId="0" applyFont="1" applyFill="1" applyBorder="1" applyAlignment="1">
      <alignment horizontal="left" vertical="top"/>
    </xf>
    <xf numFmtId="0" fontId="17" fillId="0" borderId="0" xfId="0" applyFont="1"/>
    <xf numFmtId="0" fontId="3" fillId="3" borderId="1" xfId="0" quotePrefix="1" applyFont="1" applyFill="1" applyBorder="1"/>
    <xf numFmtId="0" fontId="3" fillId="3" borderId="1" xfId="0" applyFont="1" applyFill="1" applyBorder="1" applyAlignment="1">
      <alignment horizontal="center"/>
    </xf>
    <xf numFmtId="0" fontId="23" fillId="3" borderId="1" xfId="0" applyFont="1" applyFill="1" applyBorder="1" applyAlignment="1">
      <alignment horizontal="left" vertical="top"/>
    </xf>
    <xf numFmtId="0" fontId="12" fillId="0" borderId="1" xfId="0" applyFont="1" applyBorder="1"/>
    <xf numFmtId="0" fontId="3" fillId="0" borderId="0" xfId="0" applyFont="1" applyBorder="1"/>
    <xf numFmtId="0" fontId="3" fillId="0" borderId="3" xfId="0" applyFont="1" applyBorder="1"/>
    <xf numFmtId="0" fontId="3" fillId="0" borderId="3" xfId="0" quotePrefix="1" applyFont="1" applyFill="1" applyBorder="1"/>
    <xf numFmtId="0" fontId="3" fillId="3" borderId="3" xfId="0" applyFont="1" applyFill="1" applyBorder="1"/>
    <xf numFmtId="0" fontId="3" fillId="0" borderId="3" xfId="0" applyFont="1" applyBorder="1" applyAlignment="1">
      <alignment horizontal="center"/>
    </xf>
    <xf numFmtId="0" fontId="23" fillId="0" borderId="3" xfId="0" applyFont="1" applyFill="1" applyBorder="1" applyAlignment="1">
      <alignment horizontal="left" vertical="top"/>
    </xf>
    <xf numFmtId="0" fontId="17" fillId="16" borderId="1" xfId="0" applyFont="1" applyFill="1" applyBorder="1"/>
    <xf numFmtId="0" fontId="25" fillId="0" borderId="0" xfId="0" applyFont="1" applyFill="1" applyAlignment="1" applyProtection="1">
      <alignment vertical="center"/>
      <protection hidden="1"/>
    </xf>
    <xf numFmtId="0" fontId="26" fillId="0" borderId="0" xfId="0" applyFont="1" applyProtection="1">
      <protection locked="0" hidden="1"/>
    </xf>
    <xf numFmtId="0" fontId="27" fillId="0" borderId="0" xfId="0" applyFont="1" applyAlignment="1" applyProtection="1">
      <alignment horizontal="center"/>
      <protection hidden="1"/>
    </xf>
    <xf numFmtId="0" fontId="28" fillId="0" borderId="0" xfId="0" applyFont="1" applyProtection="1">
      <protection locked="0" hidden="1"/>
    </xf>
    <xf numFmtId="0" fontId="28" fillId="0" borderId="0" xfId="0" applyFont="1" applyFill="1" applyProtection="1">
      <protection hidden="1"/>
    </xf>
    <xf numFmtId="0" fontId="29" fillId="2" borderId="22" xfId="0" applyFont="1" applyFill="1" applyBorder="1" applyAlignment="1" applyProtection="1">
      <alignment horizontal="center" wrapText="1"/>
      <protection locked="0" hidden="1"/>
    </xf>
    <xf numFmtId="0" fontId="29" fillId="3" borderId="22" xfId="0" applyFont="1" applyFill="1" applyBorder="1" applyAlignment="1" applyProtection="1">
      <alignment horizontal="center"/>
      <protection hidden="1"/>
    </xf>
    <xf numFmtId="0" fontId="29" fillId="3" borderId="22" xfId="0" applyFont="1" applyFill="1" applyBorder="1" applyAlignment="1" applyProtection="1">
      <alignment horizontal="center" wrapText="1"/>
      <protection hidden="1"/>
    </xf>
    <xf numFmtId="0" fontId="27" fillId="3" borderId="22" xfId="0" applyFont="1" applyFill="1" applyBorder="1" applyAlignment="1" applyProtection="1">
      <alignment horizontal="center" wrapText="1"/>
      <protection hidden="1"/>
    </xf>
    <xf numFmtId="0" fontId="27" fillId="3" borderId="22" xfId="0" applyFont="1" applyFill="1" applyBorder="1" applyAlignment="1" applyProtection="1">
      <alignment horizontal="center"/>
      <protection hidden="1"/>
    </xf>
    <xf numFmtId="0" fontId="29" fillId="0" borderId="21" xfId="0" applyFont="1" applyFill="1" applyBorder="1" applyAlignment="1" applyProtection="1">
      <alignment horizontal="center"/>
      <protection hidden="1"/>
    </xf>
    <xf numFmtId="0" fontId="30" fillId="15" borderId="2" xfId="0" applyFont="1" applyFill="1" applyBorder="1" applyAlignment="1" applyProtection="1">
      <alignment horizontal="center"/>
      <protection hidden="1"/>
    </xf>
    <xf numFmtId="0" fontId="25" fillId="15" borderId="2" xfId="0" applyFont="1" applyFill="1" applyBorder="1" applyAlignment="1" applyProtection="1">
      <alignment horizontal="center" vertical="center"/>
      <protection hidden="1"/>
    </xf>
    <xf numFmtId="0" fontId="26" fillId="15" borderId="2" xfId="0" applyFont="1" applyFill="1" applyBorder="1" applyAlignment="1" applyProtection="1">
      <alignment horizontal="center" vertical="center"/>
      <protection locked="0" hidden="1"/>
    </xf>
    <xf numFmtId="0" fontId="31" fillId="15" borderId="2" xfId="0" applyFont="1" applyFill="1" applyBorder="1" applyAlignment="1" applyProtection="1">
      <alignment horizontal="center" vertical="center"/>
      <protection hidden="1"/>
    </xf>
    <xf numFmtId="0" fontId="30" fillId="0" borderId="2"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protection hidden="1"/>
    </xf>
    <xf numFmtId="0" fontId="26" fillId="2" borderId="2" xfId="0" applyFont="1" applyFill="1" applyBorder="1" applyAlignment="1" applyProtection="1">
      <alignment horizontal="center" vertical="center"/>
      <protection locked="0" hidden="1"/>
    </xf>
    <xf numFmtId="0" fontId="31" fillId="3" borderId="2" xfId="0" applyFont="1" applyFill="1" applyBorder="1" applyAlignment="1" applyProtection="1">
      <alignment horizontal="center" vertical="center"/>
      <protection hidden="1"/>
    </xf>
    <xf numFmtId="0" fontId="31" fillId="3" borderId="1" xfId="0" applyFont="1" applyFill="1" applyBorder="1" applyAlignment="1" applyProtection="1">
      <alignment horizontal="center" vertical="center"/>
      <protection hidden="1"/>
    </xf>
    <xf numFmtId="0" fontId="30"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center"/>
      <protection hidden="1"/>
    </xf>
    <xf numFmtId="0" fontId="26" fillId="2" borderId="1" xfId="0" applyFont="1" applyFill="1" applyBorder="1" applyAlignment="1" applyProtection="1">
      <alignment horizontal="center" vertical="center"/>
      <protection locked="0" hidden="1"/>
    </xf>
    <xf numFmtId="0" fontId="26" fillId="2" borderId="1" xfId="0" applyFont="1" applyFill="1" applyBorder="1" applyAlignment="1" applyProtection="1">
      <alignment horizontal="center" vertical="center" wrapText="1"/>
      <protection locked="0" hidden="1"/>
    </xf>
    <xf numFmtId="0" fontId="32" fillId="3" borderId="1" xfId="0" applyFont="1" applyFill="1" applyBorder="1" applyAlignment="1" applyProtection="1">
      <alignment horizontal="center" vertical="center" wrapText="1"/>
      <protection hidden="1"/>
    </xf>
    <xf numFmtId="0" fontId="33" fillId="0" borderId="0" xfId="0" applyFont="1" applyFill="1" applyProtection="1">
      <protection hidden="1"/>
    </xf>
    <xf numFmtId="0" fontId="34" fillId="0" borderId="0" xfId="0" applyFont="1" applyFill="1" applyProtection="1">
      <protection hidden="1"/>
    </xf>
    <xf numFmtId="0" fontId="35" fillId="0" borderId="0" xfId="0" applyFont="1" applyFill="1" applyAlignment="1" applyProtection="1">
      <alignment vertical="center"/>
      <protection hidden="1"/>
    </xf>
    <xf numFmtId="0" fontId="36" fillId="0" borderId="0" xfId="0" applyFont="1" applyProtection="1">
      <protection locked="0" hidden="1"/>
    </xf>
    <xf numFmtId="0" fontId="29" fillId="2" borderId="17" xfId="0" applyFont="1" applyFill="1" applyBorder="1" applyAlignment="1" applyProtection="1">
      <alignment horizontal="center" wrapText="1"/>
      <protection locked="0" hidden="1"/>
    </xf>
    <xf numFmtId="0" fontId="29" fillId="3" borderId="17" xfId="0" applyFont="1" applyFill="1" applyBorder="1" applyAlignment="1" applyProtection="1">
      <alignment horizontal="center"/>
      <protection hidden="1"/>
    </xf>
    <xf numFmtId="0" fontId="29" fillId="3" borderId="17" xfId="0" applyFont="1" applyFill="1" applyBorder="1" applyAlignment="1" applyProtection="1">
      <alignment horizontal="center" wrapText="1"/>
      <protection hidden="1"/>
    </xf>
    <xf numFmtId="0" fontId="27" fillId="3" borderId="17" xfId="0" applyFont="1" applyFill="1" applyBorder="1" applyAlignment="1" applyProtection="1">
      <alignment horizontal="center" wrapText="1"/>
      <protection hidden="1"/>
    </xf>
    <xf numFmtId="0" fontId="27" fillId="3" borderId="17" xfId="0" applyFont="1" applyFill="1" applyBorder="1" applyAlignment="1" applyProtection="1">
      <alignment horizontal="center"/>
      <protection hidden="1"/>
    </xf>
    <xf numFmtId="0" fontId="24" fillId="13" borderId="25" xfId="0" applyFont="1" applyFill="1" applyBorder="1" applyAlignment="1" applyProtection="1">
      <alignment horizontal="left" wrapText="1"/>
      <protection hidden="1"/>
    </xf>
    <xf numFmtId="0" fontId="0" fillId="13" borderId="26" xfId="0" applyFill="1" applyBorder="1" applyAlignment="1">
      <alignment horizontal="left" wrapText="1"/>
    </xf>
    <xf numFmtId="0" fontId="0" fillId="13" borderId="27" xfId="0" applyFill="1" applyBorder="1" applyAlignment="1">
      <alignment horizontal="left" wrapText="1"/>
    </xf>
    <xf numFmtId="0" fontId="37" fillId="0" borderId="0" xfId="0" applyFont="1" applyFill="1" applyProtection="1">
      <protection hidden="1"/>
    </xf>
    <xf numFmtId="0" fontId="27" fillId="0" borderId="3" xfId="0" applyFont="1" applyBorder="1" applyAlignment="1" applyProtection="1">
      <alignment horizontal="center"/>
      <protection hidden="1"/>
    </xf>
    <xf numFmtId="15" fontId="27" fillId="0" borderId="3" xfId="0" applyNumberFormat="1" applyFont="1" applyBorder="1" applyAlignment="1" applyProtection="1">
      <alignment horizontal="center"/>
      <protection hidden="1"/>
    </xf>
    <xf numFmtId="0" fontId="29" fillId="0" borderId="22" xfId="0" applyFont="1" applyFill="1" applyBorder="1" applyAlignment="1" applyProtection="1">
      <alignment horizontal="center" wrapText="1"/>
      <protection hidden="1"/>
    </xf>
  </cellXfs>
  <cellStyles count="2">
    <cellStyle name="Normal" xfId="0" builtinId="0"/>
    <cellStyle name="Normal 2" xfId="1"/>
  </cellStyles>
  <dxfs count="0"/>
  <tableStyles count="0" defaultTableStyle="TableStyleMedium2" defaultPivotStyle="PivotStyleLight16"/>
  <colors>
    <mruColors>
      <color rgb="FFFFCCCC"/>
      <color rgb="FFFFFF99"/>
      <color rgb="FFFF7C80"/>
      <color rgb="FFFF9999"/>
      <color rgb="FF000000"/>
      <color rgb="FFFF6600"/>
      <color rgb="FFFF5050"/>
      <color rgb="FFFF66FF"/>
      <color rgb="FFA50021"/>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34" Type="http://schemas.openxmlformats.org/officeDocument/2006/relationships/image" Target="../media/image34.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s>
</file>

<file path=xl/drawings/drawing1.xml><?xml version="1.0" encoding="utf-8"?>
<xdr:wsDr xmlns:xdr="http://schemas.openxmlformats.org/drawingml/2006/spreadsheetDrawing" xmlns:a="http://schemas.openxmlformats.org/drawingml/2006/main">
  <xdr:twoCellAnchor editAs="oneCell">
    <xdr:from>
      <xdr:col>0</xdr:col>
      <xdr:colOff>227542</xdr:colOff>
      <xdr:row>7</xdr:row>
      <xdr:rowOff>19050</xdr:rowOff>
    </xdr:from>
    <xdr:to>
      <xdr:col>0</xdr:col>
      <xdr:colOff>778933</xdr:colOff>
      <xdr:row>7</xdr:row>
      <xdr:rowOff>361123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542" y="916517"/>
          <a:ext cx="551391" cy="342073"/>
        </a:xfrm>
        <a:prstGeom prst="rect">
          <a:avLst/>
        </a:prstGeom>
      </xdr:spPr>
    </xdr:pic>
    <xdr:clientData/>
  </xdr:twoCellAnchor>
  <xdr:twoCellAnchor editAs="oneCell">
    <xdr:from>
      <xdr:col>0</xdr:col>
      <xdr:colOff>258022</xdr:colOff>
      <xdr:row>9</xdr:row>
      <xdr:rowOff>42332</xdr:rowOff>
    </xdr:from>
    <xdr:to>
      <xdr:col>0</xdr:col>
      <xdr:colOff>790171</xdr:colOff>
      <xdr:row>9</xdr:row>
      <xdr:rowOff>372913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022" y="1380065"/>
          <a:ext cx="532149" cy="330581"/>
        </a:xfrm>
        <a:prstGeom prst="rect">
          <a:avLst/>
        </a:prstGeom>
      </xdr:spPr>
    </xdr:pic>
    <xdr:clientData/>
  </xdr:twoCellAnchor>
  <xdr:twoCellAnchor editAs="oneCell">
    <xdr:from>
      <xdr:col>0</xdr:col>
      <xdr:colOff>266223</xdr:colOff>
      <xdr:row>11</xdr:row>
      <xdr:rowOff>10097</xdr:rowOff>
    </xdr:from>
    <xdr:to>
      <xdr:col>0</xdr:col>
      <xdr:colOff>746705</xdr:colOff>
      <xdr:row>11</xdr:row>
      <xdr:rowOff>430999</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223" y="2211430"/>
          <a:ext cx="480482" cy="420902"/>
        </a:xfrm>
        <a:prstGeom prst="rect">
          <a:avLst/>
        </a:prstGeom>
      </xdr:spPr>
    </xdr:pic>
    <xdr:clientData/>
  </xdr:twoCellAnchor>
  <xdr:twoCellAnchor editAs="oneCell">
    <xdr:from>
      <xdr:col>0</xdr:col>
      <xdr:colOff>234365</xdr:colOff>
      <xdr:row>13</xdr:row>
      <xdr:rowOff>9235</xdr:rowOff>
    </xdr:from>
    <xdr:to>
      <xdr:col>0</xdr:col>
      <xdr:colOff>838339</xdr:colOff>
      <xdr:row>13</xdr:row>
      <xdr:rowOff>415677</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4365" y="2672387"/>
          <a:ext cx="603974" cy="406442"/>
        </a:xfrm>
        <a:prstGeom prst="rect">
          <a:avLst/>
        </a:prstGeom>
      </xdr:spPr>
    </xdr:pic>
    <xdr:clientData/>
  </xdr:twoCellAnchor>
  <xdr:twoCellAnchor editAs="oneCell">
    <xdr:from>
      <xdr:col>0</xdr:col>
      <xdr:colOff>279984</xdr:colOff>
      <xdr:row>15</xdr:row>
      <xdr:rowOff>64274</xdr:rowOff>
    </xdr:from>
    <xdr:to>
      <xdr:col>0</xdr:col>
      <xdr:colOff>719667</xdr:colOff>
      <xdr:row>15</xdr:row>
      <xdr:rowOff>398033</xdr:rowOff>
    </xdr:to>
    <xdr:pic>
      <xdr:nvPicPr>
        <xdr:cNvPr id="8" name="Picture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9984" y="2722807"/>
          <a:ext cx="439683" cy="333759"/>
        </a:xfrm>
        <a:prstGeom prst="rect">
          <a:avLst/>
        </a:prstGeom>
      </xdr:spPr>
    </xdr:pic>
    <xdr:clientData/>
  </xdr:twoCellAnchor>
  <xdr:twoCellAnchor editAs="oneCell">
    <xdr:from>
      <xdr:col>0</xdr:col>
      <xdr:colOff>289331</xdr:colOff>
      <xdr:row>17</xdr:row>
      <xdr:rowOff>16933</xdr:rowOff>
    </xdr:from>
    <xdr:to>
      <xdr:col>0</xdr:col>
      <xdr:colOff>792951</xdr:colOff>
      <xdr:row>17</xdr:row>
      <xdr:rowOff>394638</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9331" y="3115733"/>
          <a:ext cx="503620" cy="377705"/>
        </a:xfrm>
        <a:prstGeom prst="rect">
          <a:avLst/>
        </a:prstGeom>
      </xdr:spPr>
    </xdr:pic>
    <xdr:clientData/>
  </xdr:twoCellAnchor>
  <xdr:twoCellAnchor editAs="oneCell">
    <xdr:from>
      <xdr:col>0</xdr:col>
      <xdr:colOff>228752</xdr:colOff>
      <xdr:row>19</xdr:row>
      <xdr:rowOff>25400</xdr:rowOff>
    </xdr:from>
    <xdr:to>
      <xdr:col>0</xdr:col>
      <xdr:colOff>578739</xdr:colOff>
      <xdr:row>19</xdr:row>
      <xdr:rowOff>420083</xdr:rowOff>
    </xdr:to>
    <xdr:pic>
      <xdr:nvPicPr>
        <xdr:cNvPr id="11" name="Picture 1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8752" y="3564467"/>
          <a:ext cx="349987" cy="394683"/>
        </a:xfrm>
        <a:prstGeom prst="rect">
          <a:avLst/>
        </a:prstGeom>
      </xdr:spPr>
    </xdr:pic>
    <xdr:clientData/>
  </xdr:twoCellAnchor>
  <xdr:twoCellAnchor editAs="oneCell">
    <xdr:from>
      <xdr:col>0</xdr:col>
      <xdr:colOff>234951</xdr:colOff>
      <xdr:row>21</xdr:row>
      <xdr:rowOff>31608</xdr:rowOff>
    </xdr:from>
    <xdr:to>
      <xdr:col>0</xdr:col>
      <xdr:colOff>677334</xdr:colOff>
      <xdr:row>21</xdr:row>
      <xdr:rowOff>431906</xdr:rowOff>
    </xdr:to>
    <xdr:pic>
      <xdr:nvPicPr>
        <xdr:cNvPr id="12" name="Picture 1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4951" y="4010941"/>
          <a:ext cx="442383" cy="400298"/>
        </a:xfrm>
        <a:prstGeom prst="rect">
          <a:avLst/>
        </a:prstGeom>
      </xdr:spPr>
    </xdr:pic>
    <xdr:clientData/>
  </xdr:twoCellAnchor>
  <xdr:twoCellAnchor editAs="oneCell">
    <xdr:from>
      <xdr:col>0</xdr:col>
      <xdr:colOff>293918</xdr:colOff>
      <xdr:row>23</xdr:row>
      <xdr:rowOff>29308</xdr:rowOff>
    </xdr:from>
    <xdr:to>
      <xdr:col>0</xdr:col>
      <xdr:colOff>675536</xdr:colOff>
      <xdr:row>23</xdr:row>
      <xdr:rowOff>435402</xdr:rowOff>
    </xdr:to>
    <xdr:pic>
      <xdr:nvPicPr>
        <xdr:cNvPr id="7" name="Picture 6"/>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93918" y="4443046"/>
          <a:ext cx="381618" cy="406094"/>
        </a:xfrm>
        <a:prstGeom prst="rect">
          <a:avLst/>
        </a:prstGeom>
      </xdr:spPr>
    </xdr:pic>
    <xdr:clientData/>
  </xdr:twoCellAnchor>
  <xdr:twoCellAnchor editAs="oneCell">
    <xdr:from>
      <xdr:col>0</xdr:col>
      <xdr:colOff>284063</xdr:colOff>
      <xdr:row>25</xdr:row>
      <xdr:rowOff>23446</xdr:rowOff>
    </xdr:from>
    <xdr:to>
      <xdr:col>0</xdr:col>
      <xdr:colOff>600860</xdr:colOff>
      <xdr:row>25</xdr:row>
      <xdr:rowOff>407950</xdr:rowOff>
    </xdr:to>
    <xdr:pic>
      <xdr:nvPicPr>
        <xdr:cNvPr id="10" name="Picture 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4063" y="5541596"/>
          <a:ext cx="316797" cy="384504"/>
        </a:xfrm>
        <a:prstGeom prst="rect">
          <a:avLst/>
        </a:prstGeom>
      </xdr:spPr>
    </xdr:pic>
    <xdr:clientData/>
  </xdr:twoCellAnchor>
  <xdr:twoCellAnchor editAs="oneCell">
    <xdr:from>
      <xdr:col>0</xdr:col>
      <xdr:colOff>346482</xdr:colOff>
      <xdr:row>31</xdr:row>
      <xdr:rowOff>8343</xdr:rowOff>
    </xdr:from>
    <xdr:to>
      <xdr:col>0</xdr:col>
      <xdr:colOff>682625</xdr:colOff>
      <xdr:row>31</xdr:row>
      <xdr:rowOff>432540</xdr:rowOff>
    </xdr:to>
    <xdr:pic>
      <xdr:nvPicPr>
        <xdr:cNvPr id="13" name="Picture 12"/>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46482" y="5389968"/>
          <a:ext cx="336143" cy="424197"/>
        </a:xfrm>
        <a:prstGeom prst="rect">
          <a:avLst/>
        </a:prstGeom>
      </xdr:spPr>
    </xdr:pic>
    <xdr:clientData/>
  </xdr:twoCellAnchor>
  <xdr:twoCellAnchor editAs="oneCell">
    <xdr:from>
      <xdr:col>0</xdr:col>
      <xdr:colOff>222381</xdr:colOff>
      <xdr:row>33</xdr:row>
      <xdr:rowOff>74642</xdr:rowOff>
    </xdr:from>
    <xdr:to>
      <xdr:col>0</xdr:col>
      <xdr:colOff>699797</xdr:colOff>
      <xdr:row>33</xdr:row>
      <xdr:rowOff>366531</xdr:rowOff>
    </xdr:to>
    <xdr:pic>
      <xdr:nvPicPr>
        <xdr:cNvPr id="14" name="Picture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2381" y="5921826"/>
          <a:ext cx="477416" cy="291889"/>
        </a:xfrm>
        <a:prstGeom prst="rect">
          <a:avLst/>
        </a:prstGeom>
      </xdr:spPr>
    </xdr:pic>
    <xdr:clientData/>
  </xdr:twoCellAnchor>
  <xdr:twoCellAnchor editAs="oneCell">
    <xdr:from>
      <xdr:col>0</xdr:col>
      <xdr:colOff>186028</xdr:colOff>
      <xdr:row>35</xdr:row>
      <xdr:rowOff>54428</xdr:rowOff>
    </xdr:from>
    <xdr:to>
      <xdr:col>0</xdr:col>
      <xdr:colOff>681471</xdr:colOff>
      <xdr:row>35</xdr:row>
      <xdr:rowOff>363179</xdr:rowOff>
    </xdr:to>
    <xdr:pic>
      <xdr:nvPicPr>
        <xdr:cNvPr id="15" name="Picture 14"/>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6028" y="6344816"/>
          <a:ext cx="495443" cy="308751"/>
        </a:xfrm>
        <a:prstGeom prst="rect">
          <a:avLst/>
        </a:prstGeom>
      </xdr:spPr>
    </xdr:pic>
    <xdr:clientData/>
  </xdr:twoCellAnchor>
  <xdr:twoCellAnchor editAs="oneCell">
    <xdr:from>
      <xdr:col>0</xdr:col>
      <xdr:colOff>250717</xdr:colOff>
      <xdr:row>37</xdr:row>
      <xdr:rowOff>79780</xdr:rowOff>
    </xdr:from>
    <xdr:to>
      <xdr:col>0</xdr:col>
      <xdr:colOff>769776</xdr:colOff>
      <xdr:row>37</xdr:row>
      <xdr:rowOff>377313</xdr:rowOff>
    </xdr:to>
    <xdr:pic>
      <xdr:nvPicPr>
        <xdr:cNvPr id="16" name="Picture 15"/>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50717" y="6813372"/>
          <a:ext cx="519059" cy="297533"/>
        </a:xfrm>
        <a:prstGeom prst="rect">
          <a:avLst/>
        </a:prstGeom>
      </xdr:spPr>
    </xdr:pic>
    <xdr:clientData/>
  </xdr:twoCellAnchor>
  <xdr:twoCellAnchor editAs="oneCell">
    <xdr:from>
      <xdr:col>0</xdr:col>
      <xdr:colOff>265187</xdr:colOff>
      <xdr:row>41</xdr:row>
      <xdr:rowOff>15551</xdr:rowOff>
    </xdr:from>
    <xdr:to>
      <xdr:col>0</xdr:col>
      <xdr:colOff>725547</xdr:colOff>
      <xdr:row>41</xdr:row>
      <xdr:rowOff>412103</xdr:rowOff>
    </xdr:to>
    <xdr:pic>
      <xdr:nvPicPr>
        <xdr:cNvPr id="17" name="Picture 16"/>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65187" y="7635551"/>
          <a:ext cx="460360" cy="396552"/>
        </a:xfrm>
        <a:prstGeom prst="rect">
          <a:avLst/>
        </a:prstGeom>
      </xdr:spPr>
    </xdr:pic>
    <xdr:clientData/>
  </xdr:twoCellAnchor>
  <xdr:twoCellAnchor editAs="oneCell">
    <xdr:from>
      <xdr:col>0</xdr:col>
      <xdr:colOff>261741</xdr:colOff>
      <xdr:row>39</xdr:row>
      <xdr:rowOff>15551</xdr:rowOff>
    </xdr:from>
    <xdr:to>
      <xdr:col>0</xdr:col>
      <xdr:colOff>632117</xdr:colOff>
      <xdr:row>39</xdr:row>
      <xdr:rowOff>412101</xdr:rowOff>
    </xdr:to>
    <xdr:pic>
      <xdr:nvPicPr>
        <xdr:cNvPr id="18" name="Picture 17"/>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61741" y="7192347"/>
          <a:ext cx="370376" cy="396550"/>
        </a:xfrm>
        <a:prstGeom prst="rect">
          <a:avLst/>
        </a:prstGeom>
      </xdr:spPr>
    </xdr:pic>
    <xdr:clientData/>
  </xdr:twoCellAnchor>
  <xdr:twoCellAnchor editAs="oneCell">
    <xdr:from>
      <xdr:col>0</xdr:col>
      <xdr:colOff>289975</xdr:colOff>
      <xdr:row>43</xdr:row>
      <xdr:rowOff>18065</xdr:rowOff>
    </xdr:from>
    <xdr:to>
      <xdr:col>0</xdr:col>
      <xdr:colOff>649469</xdr:colOff>
      <xdr:row>43</xdr:row>
      <xdr:rowOff>420552</xdr:rowOff>
    </xdr:to>
    <xdr:pic>
      <xdr:nvPicPr>
        <xdr:cNvPr id="19" name="Picture 18"/>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89975" y="8033533"/>
          <a:ext cx="359494" cy="402487"/>
        </a:xfrm>
        <a:prstGeom prst="rect">
          <a:avLst/>
        </a:prstGeom>
      </xdr:spPr>
    </xdr:pic>
    <xdr:clientData/>
  </xdr:twoCellAnchor>
  <xdr:twoCellAnchor editAs="oneCell">
    <xdr:from>
      <xdr:col>0</xdr:col>
      <xdr:colOff>215336</xdr:colOff>
      <xdr:row>45</xdr:row>
      <xdr:rowOff>23091</xdr:rowOff>
    </xdr:from>
    <xdr:to>
      <xdr:col>0</xdr:col>
      <xdr:colOff>794084</xdr:colOff>
      <xdr:row>45</xdr:row>
      <xdr:rowOff>416308</xdr:rowOff>
    </xdr:to>
    <xdr:pic>
      <xdr:nvPicPr>
        <xdr:cNvPr id="20" name="Picture 19"/>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15336" y="8493323"/>
          <a:ext cx="578748" cy="393217"/>
        </a:xfrm>
        <a:prstGeom prst="rect">
          <a:avLst/>
        </a:prstGeom>
      </xdr:spPr>
    </xdr:pic>
    <xdr:clientData/>
  </xdr:twoCellAnchor>
  <xdr:twoCellAnchor editAs="oneCell">
    <xdr:from>
      <xdr:col>0</xdr:col>
      <xdr:colOff>215515</xdr:colOff>
      <xdr:row>47</xdr:row>
      <xdr:rowOff>20262</xdr:rowOff>
    </xdr:from>
    <xdr:to>
      <xdr:col>0</xdr:col>
      <xdr:colOff>831272</xdr:colOff>
      <xdr:row>47</xdr:row>
      <xdr:rowOff>390389</xdr:rowOff>
    </xdr:to>
    <xdr:pic>
      <xdr:nvPicPr>
        <xdr:cNvPr id="21" name="Picture 20"/>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15515" y="8879474"/>
          <a:ext cx="615757" cy="370127"/>
        </a:xfrm>
        <a:prstGeom prst="rect">
          <a:avLst/>
        </a:prstGeom>
      </xdr:spPr>
    </xdr:pic>
    <xdr:clientData/>
  </xdr:twoCellAnchor>
  <xdr:twoCellAnchor editAs="oneCell">
    <xdr:from>
      <xdr:col>0</xdr:col>
      <xdr:colOff>260076</xdr:colOff>
      <xdr:row>49</xdr:row>
      <xdr:rowOff>18758</xdr:rowOff>
    </xdr:from>
    <xdr:to>
      <xdr:col>0</xdr:col>
      <xdr:colOff>842862</xdr:colOff>
      <xdr:row>49</xdr:row>
      <xdr:rowOff>409074</xdr:rowOff>
    </xdr:to>
    <xdr:pic>
      <xdr:nvPicPr>
        <xdr:cNvPr id="22" name="Picture 2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60076" y="9367295"/>
          <a:ext cx="582786" cy="390316"/>
        </a:xfrm>
        <a:prstGeom prst="rect">
          <a:avLst/>
        </a:prstGeom>
      </xdr:spPr>
    </xdr:pic>
    <xdr:clientData/>
  </xdr:twoCellAnchor>
  <xdr:twoCellAnchor editAs="oneCell">
    <xdr:from>
      <xdr:col>0</xdr:col>
      <xdr:colOff>240631</xdr:colOff>
      <xdr:row>51</xdr:row>
      <xdr:rowOff>20488</xdr:rowOff>
    </xdr:from>
    <xdr:to>
      <xdr:col>0</xdr:col>
      <xdr:colOff>839263</xdr:colOff>
      <xdr:row>51</xdr:row>
      <xdr:rowOff>388231</xdr:rowOff>
    </xdr:to>
    <xdr:pic>
      <xdr:nvPicPr>
        <xdr:cNvPr id="23" name="Picture 22"/>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40631" y="9814193"/>
          <a:ext cx="598632" cy="367743"/>
        </a:xfrm>
        <a:prstGeom prst="rect">
          <a:avLst/>
        </a:prstGeom>
      </xdr:spPr>
    </xdr:pic>
    <xdr:clientData/>
  </xdr:twoCellAnchor>
  <xdr:twoCellAnchor editAs="oneCell">
    <xdr:from>
      <xdr:col>0</xdr:col>
      <xdr:colOff>208546</xdr:colOff>
      <xdr:row>53</xdr:row>
      <xdr:rowOff>21552</xdr:rowOff>
    </xdr:from>
    <xdr:to>
      <xdr:col>0</xdr:col>
      <xdr:colOff>791909</xdr:colOff>
      <xdr:row>53</xdr:row>
      <xdr:rowOff>379971</xdr:rowOff>
    </xdr:to>
    <xdr:pic>
      <xdr:nvPicPr>
        <xdr:cNvPr id="24" name="Picture 23"/>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08546" y="10256415"/>
          <a:ext cx="583363" cy="358419"/>
        </a:xfrm>
        <a:prstGeom prst="rect">
          <a:avLst/>
        </a:prstGeom>
      </xdr:spPr>
    </xdr:pic>
    <xdr:clientData/>
  </xdr:twoCellAnchor>
  <xdr:twoCellAnchor editAs="oneCell">
    <xdr:from>
      <xdr:col>0</xdr:col>
      <xdr:colOff>319924</xdr:colOff>
      <xdr:row>55</xdr:row>
      <xdr:rowOff>21506</xdr:rowOff>
    </xdr:from>
    <xdr:to>
      <xdr:col>0</xdr:col>
      <xdr:colOff>641350</xdr:colOff>
      <xdr:row>55</xdr:row>
      <xdr:rowOff>436663</xdr:rowOff>
    </xdr:to>
    <xdr:pic>
      <xdr:nvPicPr>
        <xdr:cNvPr id="25" name="Picture 24"/>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19924" y="10712773"/>
          <a:ext cx="321426" cy="415157"/>
        </a:xfrm>
        <a:prstGeom prst="rect">
          <a:avLst/>
        </a:prstGeom>
      </xdr:spPr>
    </xdr:pic>
    <xdr:clientData/>
  </xdr:twoCellAnchor>
  <xdr:twoCellAnchor editAs="oneCell">
    <xdr:from>
      <xdr:col>0</xdr:col>
      <xdr:colOff>349849</xdr:colOff>
      <xdr:row>57</xdr:row>
      <xdr:rowOff>16406</xdr:rowOff>
    </xdr:from>
    <xdr:to>
      <xdr:col>0</xdr:col>
      <xdr:colOff>615949</xdr:colOff>
      <xdr:row>57</xdr:row>
      <xdr:rowOff>428647</xdr:rowOff>
    </xdr:to>
    <xdr:pic>
      <xdr:nvPicPr>
        <xdr:cNvPr id="26" name="Picture 25"/>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49849" y="11122915"/>
          <a:ext cx="266100" cy="412241"/>
        </a:xfrm>
        <a:prstGeom prst="rect">
          <a:avLst/>
        </a:prstGeom>
      </xdr:spPr>
    </xdr:pic>
    <xdr:clientData/>
  </xdr:twoCellAnchor>
  <xdr:twoCellAnchor editAs="oneCell">
    <xdr:from>
      <xdr:col>0</xdr:col>
      <xdr:colOff>246743</xdr:colOff>
      <xdr:row>59</xdr:row>
      <xdr:rowOff>11609</xdr:rowOff>
    </xdr:from>
    <xdr:to>
      <xdr:col>0</xdr:col>
      <xdr:colOff>586810</xdr:colOff>
      <xdr:row>59</xdr:row>
      <xdr:rowOff>436734</xdr:rowOff>
    </xdr:to>
    <xdr:pic>
      <xdr:nvPicPr>
        <xdr:cNvPr id="27" name="Picture 26"/>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46743" y="11601266"/>
          <a:ext cx="340067" cy="425125"/>
        </a:xfrm>
        <a:prstGeom prst="rect">
          <a:avLst/>
        </a:prstGeom>
      </xdr:spPr>
    </xdr:pic>
    <xdr:clientData/>
  </xdr:twoCellAnchor>
  <xdr:twoCellAnchor editAs="oneCell">
    <xdr:from>
      <xdr:col>0</xdr:col>
      <xdr:colOff>290286</xdr:colOff>
      <xdr:row>61</xdr:row>
      <xdr:rowOff>7257</xdr:rowOff>
    </xdr:from>
    <xdr:to>
      <xdr:col>0</xdr:col>
      <xdr:colOff>658572</xdr:colOff>
      <xdr:row>61</xdr:row>
      <xdr:rowOff>433831</xdr:rowOff>
    </xdr:to>
    <xdr:pic>
      <xdr:nvPicPr>
        <xdr:cNvPr id="28" name="Picture 27"/>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90286" y="12039600"/>
          <a:ext cx="368286" cy="426574"/>
        </a:xfrm>
        <a:prstGeom prst="rect">
          <a:avLst/>
        </a:prstGeom>
      </xdr:spPr>
    </xdr:pic>
    <xdr:clientData/>
  </xdr:twoCellAnchor>
  <xdr:twoCellAnchor editAs="oneCell">
    <xdr:from>
      <xdr:col>0</xdr:col>
      <xdr:colOff>376048</xdr:colOff>
      <xdr:row>63</xdr:row>
      <xdr:rowOff>29028</xdr:rowOff>
    </xdr:from>
    <xdr:to>
      <xdr:col>0</xdr:col>
      <xdr:colOff>580570</xdr:colOff>
      <xdr:row>63</xdr:row>
      <xdr:rowOff>435428</xdr:rowOff>
    </xdr:to>
    <xdr:pic>
      <xdr:nvPicPr>
        <xdr:cNvPr id="29" name="Picture 28"/>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6048" y="12504057"/>
          <a:ext cx="204522" cy="406400"/>
        </a:xfrm>
        <a:prstGeom prst="rect">
          <a:avLst/>
        </a:prstGeom>
      </xdr:spPr>
    </xdr:pic>
    <xdr:clientData/>
  </xdr:twoCellAnchor>
  <xdr:twoCellAnchor editAs="oneCell">
    <xdr:from>
      <xdr:col>0</xdr:col>
      <xdr:colOff>203201</xdr:colOff>
      <xdr:row>65</xdr:row>
      <xdr:rowOff>36886</xdr:rowOff>
    </xdr:from>
    <xdr:to>
      <xdr:col>0</xdr:col>
      <xdr:colOff>776515</xdr:colOff>
      <xdr:row>65</xdr:row>
      <xdr:rowOff>388111</xdr:rowOff>
    </xdr:to>
    <xdr:pic>
      <xdr:nvPicPr>
        <xdr:cNvPr id="30" name="Picture 29"/>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03201" y="12954600"/>
          <a:ext cx="573314" cy="351225"/>
        </a:xfrm>
        <a:prstGeom prst="rect">
          <a:avLst/>
        </a:prstGeom>
      </xdr:spPr>
    </xdr:pic>
    <xdr:clientData/>
  </xdr:twoCellAnchor>
  <xdr:twoCellAnchor editAs="oneCell">
    <xdr:from>
      <xdr:col>0</xdr:col>
      <xdr:colOff>210457</xdr:colOff>
      <xdr:row>67</xdr:row>
      <xdr:rowOff>68086</xdr:rowOff>
    </xdr:from>
    <xdr:to>
      <xdr:col>0</xdr:col>
      <xdr:colOff>740228</xdr:colOff>
      <xdr:row>67</xdr:row>
      <xdr:rowOff>405093</xdr:rowOff>
    </xdr:to>
    <xdr:pic>
      <xdr:nvPicPr>
        <xdr:cNvPr id="31" name="Picture 30"/>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210457" y="13428486"/>
          <a:ext cx="529771" cy="337007"/>
        </a:xfrm>
        <a:prstGeom prst="rect">
          <a:avLst/>
        </a:prstGeom>
      </xdr:spPr>
    </xdr:pic>
    <xdr:clientData/>
  </xdr:twoCellAnchor>
  <xdr:twoCellAnchor editAs="oneCell">
    <xdr:from>
      <xdr:col>0</xdr:col>
      <xdr:colOff>297542</xdr:colOff>
      <xdr:row>69</xdr:row>
      <xdr:rowOff>10270</xdr:rowOff>
    </xdr:from>
    <xdr:to>
      <xdr:col>0</xdr:col>
      <xdr:colOff>602343</xdr:colOff>
      <xdr:row>69</xdr:row>
      <xdr:rowOff>407996</xdr:rowOff>
    </xdr:to>
    <xdr:pic>
      <xdr:nvPicPr>
        <xdr:cNvPr id="32" name="Picture 31"/>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297542" y="13813356"/>
          <a:ext cx="304801" cy="397726"/>
        </a:xfrm>
        <a:prstGeom prst="rect">
          <a:avLst/>
        </a:prstGeom>
      </xdr:spPr>
    </xdr:pic>
    <xdr:clientData/>
  </xdr:twoCellAnchor>
  <xdr:twoCellAnchor editAs="oneCell">
    <xdr:from>
      <xdr:col>0</xdr:col>
      <xdr:colOff>174171</xdr:colOff>
      <xdr:row>71</xdr:row>
      <xdr:rowOff>28698</xdr:rowOff>
    </xdr:from>
    <xdr:to>
      <xdr:col>0</xdr:col>
      <xdr:colOff>812800</xdr:colOff>
      <xdr:row>71</xdr:row>
      <xdr:rowOff>424542</xdr:rowOff>
    </xdr:to>
    <xdr:pic>
      <xdr:nvPicPr>
        <xdr:cNvPr id="33" name="Picture 32"/>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74171" y="14274469"/>
          <a:ext cx="638629" cy="395844"/>
        </a:xfrm>
        <a:prstGeom prst="rect">
          <a:avLst/>
        </a:prstGeom>
      </xdr:spPr>
    </xdr:pic>
    <xdr:clientData/>
  </xdr:twoCellAnchor>
  <xdr:twoCellAnchor editAs="oneCell">
    <xdr:from>
      <xdr:col>0</xdr:col>
      <xdr:colOff>130628</xdr:colOff>
      <xdr:row>73</xdr:row>
      <xdr:rowOff>20714</xdr:rowOff>
    </xdr:from>
    <xdr:to>
      <xdr:col>0</xdr:col>
      <xdr:colOff>801767</xdr:colOff>
      <xdr:row>73</xdr:row>
      <xdr:rowOff>436733</xdr:rowOff>
    </xdr:to>
    <xdr:pic>
      <xdr:nvPicPr>
        <xdr:cNvPr id="34" name="Picture 33"/>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30628" y="14709171"/>
          <a:ext cx="671139" cy="416019"/>
        </a:xfrm>
        <a:prstGeom prst="rect">
          <a:avLst/>
        </a:prstGeom>
      </xdr:spPr>
    </xdr:pic>
    <xdr:clientData/>
  </xdr:twoCellAnchor>
  <xdr:twoCellAnchor editAs="oneCell">
    <xdr:from>
      <xdr:col>0</xdr:col>
      <xdr:colOff>319314</xdr:colOff>
      <xdr:row>75</xdr:row>
      <xdr:rowOff>44508</xdr:rowOff>
    </xdr:from>
    <xdr:to>
      <xdr:col>0</xdr:col>
      <xdr:colOff>747486</xdr:colOff>
      <xdr:row>75</xdr:row>
      <xdr:rowOff>417719</xdr:rowOff>
    </xdr:to>
    <xdr:pic>
      <xdr:nvPicPr>
        <xdr:cNvPr id="35" name="Picture 34"/>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19314" y="15175651"/>
          <a:ext cx="428172" cy="373211"/>
        </a:xfrm>
        <a:prstGeom prst="rect">
          <a:avLst/>
        </a:prstGeom>
      </xdr:spPr>
    </xdr:pic>
    <xdr:clientData/>
  </xdr:twoCellAnchor>
  <xdr:twoCellAnchor editAs="oneCell">
    <xdr:from>
      <xdr:col>0</xdr:col>
      <xdr:colOff>322388</xdr:colOff>
      <xdr:row>77</xdr:row>
      <xdr:rowOff>42291</xdr:rowOff>
    </xdr:from>
    <xdr:to>
      <xdr:col>0</xdr:col>
      <xdr:colOff>734642</xdr:colOff>
      <xdr:row>77</xdr:row>
      <xdr:rowOff>426919</xdr:rowOff>
    </xdr:to>
    <xdr:pic>
      <xdr:nvPicPr>
        <xdr:cNvPr id="36" name="Picture 35"/>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322388" y="15556728"/>
          <a:ext cx="412254" cy="384628"/>
        </a:xfrm>
        <a:prstGeom prst="rect">
          <a:avLst/>
        </a:prstGeom>
      </xdr:spPr>
    </xdr:pic>
    <xdr:clientData/>
  </xdr:twoCellAnchor>
  <xdr:twoCellAnchor editAs="oneCell">
    <xdr:from>
      <xdr:col>0</xdr:col>
      <xdr:colOff>214924</xdr:colOff>
      <xdr:row>5</xdr:row>
      <xdr:rowOff>26841</xdr:rowOff>
    </xdr:from>
    <xdr:to>
      <xdr:col>0</xdr:col>
      <xdr:colOff>801078</xdr:colOff>
      <xdr:row>5</xdr:row>
      <xdr:rowOff>435603</xdr:rowOff>
    </xdr:to>
    <xdr:pic>
      <xdr:nvPicPr>
        <xdr:cNvPr id="37" name="Picture 36"/>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214924" y="847456"/>
          <a:ext cx="586154" cy="408762"/>
        </a:xfrm>
        <a:prstGeom prst="rect">
          <a:avLst/>
        </a:prstGeom>
      </xdr:spPr>
    </xdr:pic>
    <xdr:clientData/>
  </xdr:twoCellAnchor>
  <xdr:twoCellAnchor editAs="oneCell">
    <xdr:from>
      <xdr:col>0</xdr:col>
      <xdr:colOff>249283</xdr:colOff>
      <xdr:row>29</xdr:row>
      <xdr:rowOff>15240</xdr:rowOff>
    </xdr:from>
    <xdr:to>
      <xdr:col>0</xdr:col>
      <xdr:colOff>669472</xdr:colOff>
      <xdr:row>29</xdr:row>
      <xdr:rowOff>418129</xdr:rowOff>
    </xdr:to>
    <xdr:pic>
      <xdr:nvPicPr>
        <xdr:cNvPr id="38" name="Picture 37"/>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249283" y="5920740"/>
          <a:ext cx="420189" cy="402889"/>
        </a:xfrm>
        <a:prstGeom prst="rect">
          <a:avLst/>
        </a:prstGeom>
      </xdr:spPr>
    </xdr:pic>
    <xdr:clientData/>
  </xdr:twoCellAnchor>
  <xdr:twoCellAnchor editAs="oneCell">
    <xdr:from>
      <xdr:col>0</xdr:col>
      <xdr:colOff>225986</xdr:colOff>
      <xdr:row>27</xdr:row>
      <xdr:rowOff>13446</xdr:rowOff>
    </xdr:from>
    <xdr:to>
      <xdr:col>0</xdr:col>
      <xdr:colOff>687593</xdr:colOff>
      <xdr:row>27</xdr:row>
      <xdr:rowOff>425998</xdr:rowOff>
    </xdr:to>
    <xdr:pic>
      <xdr:nvPicPr>
        <xdr:cNvPr id="4" name="Picture 3"/>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225986" y="5957046"/>
          <a:ext cx="461607" cy="4125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J108"/>
  <sheetViews>
    <sheetView tabSelected="1" zoomScale="99" zoomScaleNormal="99" zoomScaleSheetLayoutView="100" zoomScalePageLayoutView="40" workbookViewId="0">
      <pane ySplit="4" topLeftCell="A5" activePane="bottomLeft" state="frozen"/>
      <selection pane="bottomLeft" activeCell="C6" sqref="C6"/>
    </sheetView>
  </sheetViews>
  <sheetFormatPr defaultColWidth="9.109375" defaultRowHeight="20.399999999999999"/>
  <cols>
    <col min="1" max="1" width="15.44140625" style="246" customWidth="1"/>
    <col min="2" max="2" width="16.109375" style="242" customWidth="1"/>
    <col min="3" max="3" width="21.44140625" style="243" bestFit="1" customWidth="1"/>
    <col min="4" max="4" width="16.6640625" style="244" bestFit="1" customWidth="1"/>
    <col min="5" max="5" width="12" style="244" bestFit="1" customWidth="1"/>
    <col min="6" max="6" width="15.5546875" style="244" customWidth="1"/>
    <col min="7" max="7" width="15.88671875" style="244" customWidth="1"/>
    <col min="8" max="8" width="17.6640625" style="244" bestFit="1" customWidth="1"/>
    <col min="9" max="9" width="15.21875" style="244" bestFit="1" customWidth="1"/>
    <col min="10" max="10" width="11.33203125" style="244" bestFit="1" customWidth="1"/>
    <col min="11" max="16384" width="9.109375" style="245"/>
  </cols>
  <sheetData>
    <row r="1" spans="1:10" ht="23.4" thickBot="1">
      <c r="A1" s="279" t="s">
        <v>1888</v>
      </c>
      <c r="I1" s="280" t="s">
        <v>1890</v>
      </c>
      <c r="J1" s="281">
        <v>42297</v>
      </c>
    </row>
    <row r="2" spans="1:10" ht="83.4" customHeight="1" thickBot="1">
      <c r="A2" s="276" t="s">
        <v>1891</v>
      </c>
      <c r="B2" s="277"/>
      <c r="C2" s="277"/>
      <c r="D2" s="277"/>
      <c r="E2" s="277"/>
      <c r="F2" s="277"/>
      <c r="G2" s="277"/>
      <c r="H2" s="277"/>
      <c r="I2" s="277"/>
      <c r="J2" s="278"/>
    </row>
    <row r="3" spans="1:10" ht="21" thickBot="1">
      <c r="C3" s="271"/>
      <c r="D3" s="272"/>
      <c r="E3" s="272"/>
      <c r="F3" s="273"/>
      <c r="G3" s="273"/>
      <c r="H3" s="274"/>
      <c r="I3" s="275"/>
      <c r="J3" s="275"/>
    </row>
    <row r="4" spans="1:10" ht="45.6" thickBot="1">
      <c r="A4" s="252" t="s">
        <v>1889</v>
      </c>
      <c r="B4" s="282" t="s">
        <v>1896</v>
      </c>
      <c r="C4" s="247" t="s">
        <v>207</v>
      </c>
      <c r="D4" s="249" t="s">
        <v>1892</v>
      </c>
      <c r="E4" s="248" t="s">
        <v>1798</v>
      </c>
      <c r="F4" s="249" t="s">
        <v>1893</v>
      </c>
      <c r="G4" s="249" t="s">
        <v>1895</v>
      </c>
      <c r="H4" s="250" t="s">
        <v>1894</v>
      </c>
      <c r="I4" s="251" t="s">
        <v>1764</v>
      </c>
      <c r="J4" s="251" t="s">
        <v>1765</v>
      </c>
    </row>
    <row r="5" spans="1:10" ht="1.95" customHeight="1">
      <c r="A5" s="253"/>
      <c r="B5" s="254"/>
      <c r="C5" s="255"/>
      <c r="D5" s="256"/>
      <c r="E5" s="256"/>
      <c r="F5" s="256"/>
      <c r="G5" s="256"/>
      <c r="H5" s="256"/>
      <c r="I5" s="256"/>
      <c r="J5" s="256"/>
    </row>
    <row r="6" spans="1:10" ht="34.950000000000003" customHeight="1">
      <c r="A6" s="257"/>
      <c r="B6" s="258" t="s">
        <v>188</v>
      </c>
      <c r="C6" s="259" t="s">
        <v>195</v>
      </c>
      <c r="D6" s="260" t="str">
        <f>VLOOKUP($C$6,'SS1'!$A:BZ,2,FALSE)</f>
        <v>SS1-M-C11</v>
      </c>
      <c r="E6" s="260"/>
      <c r="F6" s="261" t="str">
        <f>VLOOKUP($C$6,'SS1'!$A:BZ,3,FALSE)</f>
        <v>W-Cu65</v>
      </c>
      <c r="G6" s="261" t="str">
        <f>VLOOKUP($C$6,'SS1'!$A:BZ,5,FALSE)</f>
        <v>T435</v>
      </c>
      <c r="H6" s="260" t="str">
        <f>VLOOKUP($C$6,'SS1'!A:BZ,4,FALSE)</f>
        <v>T-110 / T-330</v>
      </c>
      <c r="I6" s="260" t="str">
        <f>VLOOKUP($C$6,'SS1'!$A:BZ,6,FALSE)</f>
        <v>-</v>
      </c>
      <c r="J6" s="260" t="str">
        <f>VLOOKUP($C$6,'SS1'!$A:BZ,7,FALSE)</f>
        <v>-</v>
      </c>
    </row>
    <row r="7" spans="1:10" ht="1.95" customHeight="1">
      <c r="A7" s="253"/>
      <c r="B7" s="254"/>
      <c r="C7" s="255"/>
      <c r="D7" s="256"/>
      <c r="E7" s="256"/>
      <c r="F7" s="256"/>
      <c r="G7" s="256"/>
      <c r="H7" s="256"/>
      <c r="I7" s="256"/>
      <c r="J7" s="256"/>
    </row>
    <row r="8" spans="1:10" ht="34.950000000000003" customHeight="1">
      <c r="A8" s="262"/>
      <c r="B8" s="263" t="s">
        <v>189</v>
      </c>
      <c r="C8" s="264" t="s">
        <v>219</v>
      </c>
      <c r="D8" s="261" t="str">
        <f>VLOOKUP($C$8,'SS2'!$A:BZ,2,FALSE)</f>
        <v>SS2-M-C11</v>
      </c>
      <c r="E8" s="261"/>
      <c r="F8" s="261" t="str">
        <f>VLOOKUP($C$8,'SS2'!$A:BZ,3,FALSE)</f>
        <v>W-Cu90</v>
      </c>
      <c r="G8" s="261" t="str">
        <f>VLOOKUP($C$8,'SS2'!$A:BZ,5,FALSE)</f>
        <v>T435</v>
      </c>
      <c r="H8" s="261" t="str">
        <f>VLOOKUP(C8,'SS2'!$A:BZ,4,FALSE)</f>
        <v>T-110 / T-332</v>
      </c>
      <c r="I8" s="261" t="str">
        <f>VLOOKUP($C$8,'SS2'!$A:BZ,6,FALSE)</f>
        <v>-</v>
      </c>
      <c r="J8" s="261" t="str">
        <f>VLOOKUP($C$8,'SS2'!$A:BZ,7,FALSE)</f>
        <v>-</v>
      </c>
    </row>
    <row r="9" spans="1:10" ht="1.95" customHeight="1">
      <c r="A9" s="253"/>
      <c r="B9" s="254"/>
      <c r="C9" s="255"/>
      <c r="D9" s="256"/>
      <c r="E9" s="256"/>
      <c r="F9" s="256"/>
      <c r="G9" s="256"/>
      <c r="H9" s="256"/>
      <c r="I9" s="256"/>
      <c r="J9" s="256"/>
    </row>
    <row r="10" spans="1:10" ht="34.950000000000003" customHeight="1">
      <c r="A10" s="262"/>
      <c r="B10" s="263" t="s">
        <v>249</v>
      </c>
      <c r="C10" s="264" t="s">
        <v>219</v>
      </c>
      <c r="D10" s="261" t="str">
        <f>VLOOKUP($C$10,'SS3'!$A:BZ,2,FALSE)</f>
        <v>SS3-M-C11</v>
      </c>
      <c r="E10" s="261"/>
      <c r="F10" s="261" t="str">
        <f>VLOOKUP($C$10,'SS3'!$A:BZ,3,FALSE)</f>
        <v>W-Cu115</v>
      </c>
      <c r="G10" s="261" t="str">
        <f>VLOOKUP($C$10,'SS3'!$A:BZ,5,FALSE)</f>
        <v>T435</v>
      </c>
      <c r="H10" s="261" t="str">
        <f>VLOOKUP($C$10,'SS3'!$A:BZ,4,FALSE)</f>
        <v>T-110 / T-332</v>
      </c>
      <c r="I10" s="261" t="str">
        <f>VLOOKUP($C$10,'SS3'!$A:BZ,6,FALSE)</f>
        <v>-</v>
      </c>
      <c r="J10" s="261" t="str">
        <f>VLOOKUP($C$10,'SS3'!$A:BZ,7,FALSE)</f>
        <v>-</v>
      </c>
    </row>
    <row r="11" spans="1:10" ht="1.95" customHeight="1">
      <c r="A11" s="253"/>
      <c r="B11" s="254"/>
      <c r="C11" s="255"/>
      <c r="D11" s="256"/>
      <c r="E11" s="256"/>
      <c r="F11" s="256"/>
      <c r="G11" s="256"/>
      <c r="H11" s="256"/>
      <c r="I11" s="256"/>
      <c r="J11" s="256"/>
    </row>
    <row r="12" spans="1:10" ht="34.950000000000003" customHeight="1">
      <c r="A12" s="262"/>
      <c r="B12" s="263" t="s">
        <v>252</v>
      </c>
      <c r="C12" s="264" t="s">
        <v>219</v>
      </c>
      <c r="D12" s="261" t="str">
        <f>VLOOKUP($C$12,'SS4'!$A$2:$B$29,2,FALSE)</f>
        <v>SS4-M-C11</v>
      </c>
      <c r="E12" s="261"/>
      <c r="F12" s="261" t="str">
        <f>VLOOKUP($C$12,'SS4'!$A$2:$C$29,3,FALSE)</f>
        <v>W-Cu115</v>
      </c>
      <c r="G12" s="261" t="str">
        <f>VLOOKUP($C$12,'SS4'!$A$2:$E$29,5,FALSE)</f>
        <v>T435</v>
      </c>
      <c r="H12" s="261" t="str">
        <f>VLOOKUP($C$12,'SS4'!$A$2:$D$29,4,FALSE)</f>
        <v>T-110 / T-332</v>
      </c>
      <c r="I12" s="261" t="str">
        <f>VLOOKUP($C$12,'SS4'!$A$2:$F$29,6,FALSE)</f>
        <v>-</v>
      </c>
      <c r="J12" s="261" t="str">
        <f>VLOOKUP($C$12,'SS4'!$A$2:$G$29,7,FALSE)</f>
        <v>-</v>
      </c>
    </row>
    <row r="13" spans="1:10" ht="1.95" customHeight="1">
      <c r="A13" s="253"/>
      <c r="B13" s="254"/>
      <c r="C13" s="255"/>
      <c r="D13" s="256"/>
      <c r="E13" s="256"/>
      <c r="F13" s="256"/>
      <c r="G13" s="256"/>
      <c r="H13" s="256"/>
      <c r="I13" s="256"/>
      <c r="J13" s="256"/>
    </row>
    <row r="14" spans="1:10" ht="34.950000000000003" customHeight="1">
      <c r="A14" s="262"/>
      <c r="B14" s="263" t="s">
        <v>253</v>
      </c>
      <c r="C14" s="264" t="s">
        <v>219</v>
      </c>
      <c r="D14" s="261" t="str">
        <f>VLOOKUP($C$14,'SS5'!$A$2:$B$28,2,FALSE)</f>
        <v>SS5-M-C11</v>
      </c>
      <c r="E14" s="261"/>
      <c r="F14" s="261" t="str">
        <f>VLOOKUP($C$14,'SS5'!$A$2:$C$28,3,FALSE)</f>
        <v>W-Cu115</v>
      </c>
      <c r="G14" s="261" t="str">
        <f>VLOOKUP($C$14,'SS5'!$A$2:$E$28,5,FALSE)</f>
        <v>T435</v>
      </c>
      <c r="H14" s="261" t="str">
        <f>VLOOKUP($C$14,'SS5'!$A$2:$G$28,4,FALSE)</f>
        <v>T-110 / T-332</v>
      </c>
      <c r="I14" s="261" t="str">
        <f>VLOOKUP($C$14,'SS5'!$A$2:$G$28,6,FALSE)</f>
        <v>-</v>
      </c>
      <c r="J14" s="261" t="str">
        <f>VLOOKUP($C$14,'SS5'!$A$2:$G$28,7,FALSE)</f>
        <v>-</v>
      </c>
    </row>
    <row r="15" spans="1:10" ht="1.95" customHeight="1">
      <c r="A15" s="253"/>
      <c r="B15" s="254"/>
      <c r="C15" s="255"/>
      <c r="D15" s="256"/>
      <c r="E15" s="256"/>
      <c r="F15" s="256"/>
      <c r="G15" s="256"/>
      <c r="H15" s="256"/>
      <c r="I15" s="256"/>
      <c r="J15" s="256"/>
    </row>
    <row r="16" spans="1:10" ht="34.950000000000003" customHeight="1">
      <c r="A16" s="262"/>
      <c r="B16" s="263" t="s">
        <v>254</v>
      </c>
      <c r="C16" s="264" t="s">
        <v>219</v>
      </c>
      <c r="D16" s="261" t="str">
        <f>VLOOKUP($C$16,'SS6'!$A$2:$B$12,2,FALSE)</f>
        <v>SS6-L-C11</v>
      </c>
      <c r="E16" s="261"/>
      <c r="F16" s="261" t="str">
        <f>VLOOKUP($C$16,'SS6'!$A$2:$C$12,3,FALSE)</f>
        <v>W-Cu200</v>
      </c>
      <c r="G16" s="261" t="str">
        <f>VLOOKUP($C$16,'SS6'!$A$2:$E$12,5,FALSE)</f>
        <v>T435</v>
      </c>
      <c r="H16" s="261" t="str">
        <f>VLOOKUP($C$16,'SS6'!$A$2:$F$12,4,FALSE)</f>
        <v>T-110 / T-333</v>
      </c>
      <c r="I16" s="261" t="str">
        <f>VLOOKUP($C$16,'SS6'!$A$2:$G$12,6,FALSE)</f>
        <v>-</v>
      </c>
      <c r="J16" s="261" t="str">
        <f>VLOOKUP($C$16,'SS6'!$A$2:$G$12,7,FALSE)</f>
        <v>-</v>
      </c>
    </row>
    <row r="17" spans="1:10" ht="1.95" customHeight="1">
      <c r="A17" s="253"/>
      <c r="B17" s="254"/>
      <c r="C17" s="255"/>
      <c r="D17" s="256"/>
      <c r="E17" s="256"/>
      <c r="F17" s="256"/>
      <c r="G17" s="256"/>
      <c r="H17" s="256"/>
      <c r="I17" s="256"/>
      <c r="J17" s="256"/>
    </row>
    <row r="18" spans="1:10" ht="34.950000000000003" customHeight="1">
      <c r="A18" s="262"/>
      <c r="B18" s="263" t="s">
        <v>283</v>
      </c>
      <c r="C18" s="264" t="s">
        <v>219</v>
      </c>
      <c r="D18" s="261" t="str">
        <f>VLOOKUP($C$18,'SS7'!$A$2:$B$29,2,FALSE)</f>
        <v>SS7-M-C11</v>
      </c>
      <c r="E18" s="261"/>
      <c r="F18" s="261" t="str">
        <f>VLOOKUP($C$18,'SS7'!$A$2:$C$29,3,FALSE)</f>
        <v>W-Cu115</v>
      </c>
      <c r="G18" s="261" t="str">
        <f>VLOOKUP($C$18,'SS7'!$A$2:$E$29,5,FALSE)</f>
        <v>T435</v>
      </c>
      <c r="H18" s="261" t="str">
        <f>VLOOKUP($C$18,'SS7'!$A$2:$D$29,4,FALSE)</f>
        <v>T-110 / T-332</v>
      </c>
      <c r="I18" s="261" t="str">
        <f>VLOOKUP($C$18,'SS7'!$A$2:$F$29,6,FALSE)</f>
        <v>-</v>
      </c>
      <c r="J18" s="261" t="str">
        <f>VLOOKUP($C$18,'SS7'!A2:G29,7,FALSE)</f>
        <v>-</v>
      </c>
    </row>
    <row r="19" spans="1:10" ht="1.95" customHeight="1">
      <c r="A19" s="253"/>
      <c r="B19" s="254"/>
      <c r="C19" s="255"/>
      <c r="D19" s="256"/>
      <c r="E19" s="256"/>
      <c r="F19" s="256"/>
      <c r="G19" s="256"/>
      <c r="H19" s="256"/>
      <c r="I19" s="256"/>
      <c r="J19" s="256"/>
    </row>
    <row r="20" spans="1:10" ht="34.950000000000003" customHeight="1">
      <c r="A20" s="262"/>
      <c r="B20" s="263" t="s">
        <v>284</v>
      </c>
      <c r="C20" s="265" t="s">
        <v>316</v>
      </c>
      <c r="D20" s="261" t="str">
        <f>VLOOKUP($C$20,'SE1'!$A$2:$B$124,2,FALSE)</f>
        <v>SE1-M-C11:D</v>
      </c>
      <c r="E20" s="261"/>
      <c r="F20" s="261" t="str">
        <f>VLOOKUP($C$20,'SE1'!$A$2:$C$126,3,FALSE)</f>
        <v>W-Cu90</v>
      </c>
      <c r="G20" s="261" t="str">
        <f>VLOOKUP($C$20,'SE1'!$A$2:$G$126,5,FALSE)</f>
        <v>T435</v>
      </c>
      <c r="H20" s="261" t="str">
        <f>VLOOKUP($C$20,'SE1'!$A$2:$G$126,4,FALSE)</f>
        <v>T-110 / T-332</v>
      </c>
      <c r="I20" s="261" t="str">
        <f>VLOOKUP($C$20,'SE1'!$A$2:$G$126,6,FALSE)</f>
        <v>-</v>
      </c>
      <c r="J20" s="261" t="str">
        <f>VLOOKUP($C$20,'SE1'!$A$2:$G$126,7,FALSE)</f>
        <v>-</v>
      </c>
    </row>
    <row r="21" spans="1:10" ht="1.95" customHeight="1">
      <c r="A21" s="253"/>
      <c r="B21" s="254"/>
      <c r="C21" s="255"/>
      <c r="D21" s="256"/>
      <c r="E21" s="256"/>
      <c r="F21" s="256"/>
      <c r="G21" s="256"/>
      <c r="H21" s="256"/>
      <c r="I21" s="256"/>
      <c r="J21" s="256"/>
    </row>
    <row r="22" spans="1:10" ht="34.950000000000003" customHeight="1">
      <c r="A22" s="262"/>
      <c r="B22" s="263" t="s">
        <v>285</v>
      </c>
      <c r="C22" s="264" t="s">
        <v>316</v>
      </c>
      <c r="D22" s="261" t="str">
        <f>VLOOKUP($C$22,'SE2'!$A$1:$G$109,2,FALSE)</f>
        <v>SE2-M-C11:D</v>
      </c>
      <c r="E22" s="261"/>
      <c r="F22" s="261" t="str">
        <f>VLOOKUP($C$22,'SE2'!$A$1:$G$109,3,FALSE)</f>
        <v>W-Cu115</v>
      </c>
      <c r="G22" s="261" t="str">
        <f>VLOOKUP($C$22,'SE2'!$A$1:$G$109,5,FALSE)</f>
        <v>T435</v>
      </c>
      <c r="H22" s="261" t="str">
        <f>VLOOKUP($C$22,'SE2'!$A$1:$G$109,4,FALSE)</f>
        <v>T-110 / T-332</v>
      </c>
      <c r="I22" s="261" t="str">
        <f>VLOOKUP($C$22,'SE2'!$A$1:$G$109,6,FALSE)</f>
        <v>-</v>
      </c>
      <c r="J22" s="261" t="str">
        <f>VLOOKUP($C$22,'SE2'!$1:$1048576,7,FALSE)</f>
        <v>-</v>
      </c>
    </row>
    <row r="23" spans="1:10" ht="1.95" customHeight="1">
      <c r="A23" s="253"/>
      <c r="B23" s="254"/>
      <c r="C23" s="255"/>
      <c r="D23" s="256"/>
      <c r="E23" s="256"/>
      <c r="F23" s="256"/>
      <c r="G23" s="256"/>
      <c r="H23" s="256"/>
      <c r="I23" s="256"/>
      <c r="J23" s="256"/>
    </row>
    <row r="24" spans="1:10" ht="34.950000000000003" customHeight="1">
      <c r="A24" s="262"/>
      <c r="B24" s="263" t="s">
        <v>586</v>
      </c>
      <c r="C24" s="264" t="s">
        <v>316</v>
      </c>
      <c r="D24" s="261" t="str">
        <f>VLOOKUP($C$24,'SE3'!$A$1:$G$37,2,FALSE)</f>
        <v>SE3-M-C11:D</v>
      </c>
      <c r="E24" s="261"/>
      <c r="F24" s="261" t="str">
        <f>VLOOKUP($C$24,'SE3'!$A$1:$G$37,3,FALSE)</f>
        <v>W-Cu200</v>
      </c>
      <c r="G24" s="261" t="str">
        <f>VLOOKUP($C$24,'SE3'!$A$1:$G$37,5,FALSE)</f>
        <v>T435</v>
      </c>
      <c r="H24" s="261" t="str">
        <f>VLOOKUP($C$24,'SE2'!$A$1:$G$109,4,FALSE)</f>
        <v>T-110 / T-332</v>
      </c>
      <c r="I24" s="261" t="str">
        <f>VLOOKUP($C$24,'SE3'!$A$1:$G$37,6,FALSE)</f>
        <v>-</v>
      </c>
      <c r="J24" s="261" t="str">
        <f>VLOOKUP($C$24,'SE3'!$1:$1048576,7,FALSE)</f>
        <v>-</v>
      </c>
    </row>
    <row r="25" spans="1:10" ht="1.95" customHeight="1">
      <c r="A25" s="253"/>
      <c r="B25" s="254"/>
      <c r="C25" s="255"/>
      <c r="D25" s="256"/>
      <c r="E25" s="256"/>
      <c r="F25" s="256"/>
      <c r="G25" s="256"/>
      <c r="H25" s="256"/>
      <c r="I25" s="256"/>
      <c r="J25" s="256"/>
    </row>
    <row r="26" spans="1:10" ht="34.950000000000003" customHeight="1">
      <c r="A26" s="262"/>
      <c r="B26" s="263" t="s">
        <v>643</v>
      </c>
      <c r="C26" s="264" t="s">
        <v>316</v>
      </c>
      <c r="D26" s="261" t="str">
        <f>VLOOKUP($C$26,'SE4'!$A$1:$H$37,2,FALSE)</f>
        <v>SE4-M-C11:D</v>
      </c>
      <c r="E26" s="261"/>
      <c r="F26" s="261" t="str">
        <f>VLOOKUP($C$26,'SE4'!$A$1:$H$37,3,FALSE)</f>
        <v>W-Cu250</v>
      </c>
      <c r="G26" s="261" t="str">
        <f>VLOOKUP($C$26,'SE4'!$A$1:$H$37,5,FALSE)</f>
        <v>T435</v>
      </c>
      <c r="H26" s="261" t="str">
        <f>VLOOKUP($C$26,'SE4'!$A$1:$H$37,4,FALSE)</f>
        <v>T-110 / T-333</v>
      </c>
      <c r="I26" s="261" t="str">
        <f>VLOOKUP($C$26,'SE4'!$A$1:$H$37,6,FALSE)</f>
        <v>-</v>
      </c>
      <c r="J26" s="261" t="str">
        <f>VLOOKUP($C$26,'SE4'!$1:$1048576,7,FALSE)</f>
        <v>-</v>
      </c>
    </row>
    <row r="27" spans="1:10" ht="1.95" customHeight="1">
      <c r="A27" s="253"/>
      <c r="B27" s="254"/>
      <c r="C27" s="255"/>
      <c r="D27" s="256"/>
      <c r="E27" s="256"/>
      <c r="F27" s="256"/>
      <c r="G27" s="256"/>
      <c r="H27" s="256"/>
      <c r="I27" s="256"/>
      <c r="J27" s="256"/>
    </row>
    <row r="28" spans="1:10" ht="34.950000000000003" customHeight="1">
      <c r="A28" s="262"/>
      <c r="B28" s="263" t="s">
        <v>1752</v>
      </c>
      <c r="C28" s="264" t="s">
        <v>316</v>
      </c>
      <c r="D28" s="261" t="str">
        <f>VLOOKUP($C$28,'SE5'!$A$1:$H$37,2,FALSE)</f>
        <v>SE5-XL-C11:D</v>
      </c>
      <c r="E28" s="261"/>
      <c r="F28" s="261" t="str">
        <f>VLOOKUP($C$28,'SE5'!$A$1:$H$37,3,FALSE)</f>
        <v>2 x W-Cu150</v>
      </c>
      <c r="G28" s="261" t="str">
        <f>VLOOKUP($C$28,'SE5'!$A$1:$H$37,5,FALSE)</f>
        <v>T435</v>
      </c>
      <c r="H28" s="261" t="str">
        <f>VLOOKUP($C$28,'SE5'!$A$1:$H$37,4,FALSE)</f>
        <v>T-111 / T-334</v>
      </c>
      <c r="I28" s="261" t="str">
        <f>VLOOKUP($C$28,'SE5'!$1:$1048576,12,FALSE)</f>
        <v>T-111</v>
      </c>
      <c r="J28" s="261" t="str">
        <f>VLOOKUP($C$28,'SE5'!$1:$1048576,7,FALSE)</f>
        <v>-</v>
      </c>
    </row>
    <row r="29" spans="1:10" ht="1.95" customHeight="1">
      <c r="A29" s="253"/>
      <c r="B29" s="254"/>
      <c r="C29" s="255"/>
      <c r="D29" s="256"/>
      <c r="E29" s="256"/>
      <c r="F29" s="256"/>
      <c r="G29" s="256"/>
      <c r="H29" s="256"/>
      <c r="I29" s="256"/>
      <c r="J29" s="256"/>
    </row>
    <row r="30" spans="1:10" ht="34.950000000000003" customHeight="1">
      <c r="A30" s="262"/>
      <c r="B30" s="263" t="s">
        <v>1742</v>
      </c>
      <c r="C30" s="264" t="s">
        <v>316</v>
      </c>
      <c r="D30" s="261" t="str">
        <f>VLOOKUP($C$30,'SE6'!$1:$1048576,2,FALSE)</f>
        <v>SE6-XL-C11:D</v>
      </c>
      <c r="E30" s="261"/>
      <c r="F30" s="261" t="str">
        <f>VLOOKUP($C$30,'SE6'!$1:$1048576,3,FALSE)</f>
        <v>2 x W-Cu200</v>
      </c>
      <c r="G30" s="261" t="str">
        <f>VLOOKUP($C$30,'SE6'!$1:$1048576,5,FALSE)</f>
        <v>T435</v>
      </c>
      <c r="H30" s="261" t="str">
        <f>VLOOKUP($C$30,'SE6'!$1:$1048576,4,FALSE)</f>
        <v>T-111 / T-334</v>
      </c>
      <c r="I30" s="261" t="str">
        <f>VLOOKUP($C$30,'SE6'!$1:$1048576,12,FALSE)</f>
        <v>T-111</v>
      </c>
      <c r="J30" s="261" t="str">
        <f>VLOOKUP($C$28,'SE6'!$1:$1048576,7,FALSE)</f>
        <v>-</v>
      </c>
    </row>
    <row r="31" spans="1:10" ht="1.95" customHeight="1">
      <c r="A31" s="253"/>
      <c r="B31" s="254"/>
      <c r="C31" s="255"/>
      <c r="D31" s="256"/>
      <c r="E31" s="256"/>
      <c r="F31" s="256"/>
      <c r="G31" s="256"/>
      <c r="H31" s="256"/>
      <c r="I31" s="256"/>
      <c r="J31" s="256"/>
    </row>
    <row r="32" spans="1:10" ht="34.950000000000003" customHeight="1">
      <c r="A32" s="262"/>
      <c r="B32" s="263" t="s">
        <v>668</v>
      </c>
      <c r="C32" s="264" t="s">
        <v>316</v>
      </c>
      <c r="D32" s="261" t="str">
        <f>VLOOKUP($C$32,'SE7'!$A$3:$H$104,2,FALSE)</f>
        <v>SE7-L-C11:D</v>
      </c>
      <c r="E32" s="261"/>
      <c r="F32" s="261" t="str">
        <f>VLOOKUP($C$32,'SE7'!$A$3:$H$104,3,FALSE)</f>
        <v>W-Cu115</v>
      </c>
      <c r="G32" s="261" t="str">
        <f>VLOOKUP($C$32,'SE7'!$A$3:$H$104,5,FALSE)</f>
        <v>T435</v>
      </c>
      <c r="H32" s="261" t="str">
        <f>VLOOKUP($C$32,'SE7'!$A$3:$H$104,4,FALSE)</f>
        <v>T-110 / T-332</v>
      </c>
      <c r="I32" s="261" t="str">
        <f>VLOOKUP($C$32,'SE7'!$A$3:$H$104,6,FALSE)</f>
        <v>T-102</v>
      </c>
      <c r="J32" s="261" t="str">
        <f>VLOOKUP($C$32,'SE7'!$1:$1048576,7,FALSE)</f>
        <v>-</v>
      </c>
    </row>
    <row r="33" spans="1:10" ht="1.95" customHeight="1">
      <c r="A33" s="253"/>
      <c r="B33" s="254"/>
      <c r="C33" s="255"/>
      <c r="D33" s="256"/>
      <c r="E33" s="256"/>
      <c r="F33" s="256"/>
      <c r="G33" s="256"/>
      <c r="H33" s="256"/>
      <c r="I33" s="256"/>
      <c r="J33" s="256"/>
    </row>
    <row r="34" spans="1:10" ht="34.950000000000003" customHeight="1">
      <c r="A34" s="262"/>
      <c r="B34" s="263" t="s">
        <v>750</v>
      </c>
      <c r="C34" s="264" t="s">
        <v>763</v>
      </c>
      <c r="D34" s="261" t="str">
        <f>VLOOKUP($C$34,'FF1'!$A$3:$H$23,2,FALSE)</f>
        <v>FF1-M-253</v>
      </c>
      <c r="E34" s="261"/>
      <c r="F34" s="261" t="str">
        <f>VLOOKUP($C$34,'FF1'!$A$3:$H$23,3,FALSE)</f>
        <v>W-Cu65</v>
      </c>
      <c r="G34" s="261" t="str">
        <f>VLOOKUP($C$34,'FF1'!$A$3:$H$23,5,FALSE)</f>
        <v>T435</v>
      </c>
      <c r="H34" s="261" t="str">
        <f>VLOOKUP($C$34,'FF1'!$A$3:$H$23,4,FALSE)</f>
        <v>T-110 / T-330</v>
      </c>
      <c r="I34" s="261" t="str">
        <f>VLOOKUP($C$34,'FF1'!$A$3:$H$23,6,FALSE)</f>
        <v>-</v>
      </c>
      <c r="J34" s="261"/>
    </row>
    <row r="35" spans="1:10" ht="1.95" customHeight="1">
      <c r="A35" s="253"/>
      <c r="B35" s="254"/>
      <c r="C35" s="255"/>
      <c r="D35" s="256"/>
      <c r="E35" s="256"/>
      <c r="F35" s="256"/>
      <c r="G35" s="256"/>
      <c r="H35" s="256"/>
      <c r="I35" s="256"/>
      <c r="J35" s="256"/>
    </row>
    <row r="36" spans="1:10" ht="34.950000000000003" customHeight="1">
      <c r="A36" s="262"/>
      <c r="B36" s="263" t="s">
        <v>751</v>
      </c>
      <c r="C36" s="264" t="s">
        <v>763</v>
      </c>
      <c r="D36" s="261" t="str">
        <f>VLOOKUP(C36,'FF2'!$A$3:$H$23,2,FALSE)</f>
        <v>FF2-M-253</v>
      </c>
      <c r="E36" s="261"/>
      <c r="F36" s="261" t="str">
        <f>VLOOKUP(C36,'FF2'!A3:H23,3,FALSE)</f>
        <v>W-Cu65</v>
      </c>
      <c r="G36" s="261" t="str">
        <f>VLOOKUP(C36,'FF2'!$A$3:$H$23,5,FALSE)</f>
        <v>T435</v>
      </c>
      <c r="H36" s="261" t="str">
        <f>VLOOKUP(C36,'FF2'!$A$3:$H$23,4,FALSE)</f>
        <v>T-110 / T-330</v>
      </c>
      <c r="I36" s="261" t="str">
        <f>VLOOKUP(C36,'FF2'!$A$3:$H$23,6,FALSE)</f>
        <v>-</v>
      </c>
      <c r="J36" s="261"/>
    </row>
    <row r="37" spans="1:10" ht="1.95" customHeight="1">
      <c r="A37" s="253"/>
      <c r="B37" s="254"/>
      <c r="C37" s="255"/>
      <c r="D37" s="256"/>
      <c r="E37" s="256"/>
      <c r="F37" s="256"/>
      <c r="G37" s="256"/>
      <c r="H37" s="256"/>
      <c r="I37" s="256"/>
      <c r="J37" s="256"/>
    </row>
    <row r="38" spans="1:10" ht="34.950000000000003" customHeight="1">
      <c r="A38" s="262"/>
      <c r="B38" s="263" t="s">
        <v>752</v>
      </c>
      <c r="C38" s="264" t="s">
        <v>763</v>
      </c>
      <c r="D38" s="261" t="str">
        <f>VLOOKUP($C$38,'FF3'!$A$3:$H$23,2,FALSE)</f>
        <v>FF3-M-253</v>
      </c>
      <c r="E38" s="261"/>
      <c r="F38" s="261" t="str">
        <f>VLOOKUP($C$38,'FF3'!$A$3:$H$23,3,FALSE)</f>
        <v>W-Cu65</v>
      </c>
      <c r="G38" s="261" t="str">
        <f>VLOOKUP($C$38,'FF3'!$A$3:$H$23,5,FALSE)</f>
        <v>T435</v>
      </c>
      <c r="H38" s="261" t="str">
        <f>VLOOKUP($C$38,'FF3'!$A$3:$H$23,4,FALSE)</f>
        <v>T-110 / T-330</v>
      </c>
      <c r="I38" s="261" t="str">
        <f>VLOOKUP($C$38,'FF3'!$A$3:$H$23,6,FALSE)</f>
        <v>-</v>
      </c>
      <c r="J38" s="261"/>
    </row>
    <row r="39" spans="1:10" ht="1.95" customHeight="1">
      <c r="A39" s="253"/>
      <c r="B39" s="254"/>
      <c r="C39" s="255"/>
      <c r="D39" s="256"/>
      <c r="E39" s="256"/>
      <c r="F39" s="256"/>
      <c r="G39" s="256"/>
      <c r="H39" s="256"/>
      <c r="I39" s="256"/>
      <c r="J39" s="256"/>
    </row>
    <row r="40" spans="1:10" ht="34.950000000000003" customHeight="1">
      <c r="A40" s="262"/>
      <c r="B40" s="263" t="s">
        <v>835</v>
      </c>
      <c r="C40" s="264" t="s">
        <v>763</v>
      </c>
      <c r="D40" s="261" t="str">
        <f>VLOOKUP($C$40,'FF5'!$A$1:$J$19,2,FALSE)</f>
        <v>FF5-M-253</v>
      </c>
      <c r="E40" s="261"/>
      <c r="F40" s="261" t="str">
        <f>VLOOKUP($C$40,'FF5'!$A$1:$J$19,3,FALSE)</f>
        <v>W-Cu65</v>
      </c>
      <c r="G40" s="261" t="str">
        <f>VLOOKUP($C$40,'FF5'!$A$1:$J$19,5,FALSE)</f>
        <v>T435</v>
      </c>
      <c r="H40" s="261" t="str">
        <f>VLOOKUP($C$40,'FF5'!$A$1:$J$19,4,FALSE)</f>
        <v>T-110 / T-330</v>
      </c>
      <c r="I40" s="261" t="str">
        <f>VLOOKUP($C$40,'FF5'!A1:J19,6,FALSE)</f>
        <v>-</v>
      </c>
      <c r="J40" s="261"/>
    </row>
    <row r="41" spans="1:10" ht="1.95" customHeight="1">
      <c r="A41" s="253"/>
      <c r="B41" s="254"/>
      <c r="C41" s="255"/>
      <c r="D41" s="256"/>
      <c r="E41" s="256"/>
      <c r="F41" s="256"/>
      <c r="G41" s="256"/>
      <c r="H41" s="256"/>
      <c r="I41" s="256"/>
      <c r="J41" s="256"/>
    </row>
    <row r="42" spans="1:10" ht="34.950000000000003" customHeight="1">
      <c r="A42" s="262"/>
      <c r="B42" s="263" t="s">
        <v>854</v>
      </c>
      <c r="C42" s="264" t="s">
        <v>763</v>
      </c>
      <c r="D42" s="261" t="str">
        <f>VLOOKUP($C$42,'FF7'!$A$1:$H$21,2,FALSE)</f>
        <v>FF7-M-253</v>
      </c>
      <c r="E42" s="261"/>
      <c r="F42" s="261" t="str">
        <f>VLOOKUP($C$42,'FF7'!$A$1:$H$21,3,FALSE)</f>
        <v>W-Cu65</v>
      </c>
      <c r="G42" s="261" t="str">
        <f>VLOOKUP($C$42,'FF7'!$A$1:$H$21,4,FALSE)</f>
        <v>T435</v>
      </c>
      <c r="H42" s="261" t="str">
        <f>VLOOKUP($C$42,'FF7'!$A$1:$H$21,5,FALSE)</f>
        <v>T-110 / T-330</v>
      </c>
      <c r="I42" s="261" t="str">
        <f>VLOOKUP($C$42,'FF7'!A$1:H$21,6,FALSE)</f>
        <v>-</v>
      </c>
      <c r="J42" s="261"/>
    </row>
    <row r="43" spans="1:10" ht="1.95" customHeight="1">
      <c r="A43" s="253"/>
      <c r="B43" s="254"/>
      <c r="C43" s="255"/>
      <c r="D43" s="256"/>
      <c r="E43" s="256"/>
      <c r="F43" s="256"/>
      <c r="G43" s="256"/>
      <c r="H43" s="256"/>
      <c r="I43" s="256"/>
      <c r="J43" s="256"/>
    </row>
    <row r="44" spans="1:10" ht="34.950000000000003" customHeight="1">
      <c r="A44" s="262"/>
      <c r="B44" s="263" t="s">
        <v>875</v>
      </c>
      <c r="C44" s="264" t="s">
        <v>931</v>
      </c>
      <c r="D44" s="261" t="str">
        <f>VLOOKUP($C$44,'FE3'!$A$1:$J$102,3,FALSE)</f>
        <v>FE3-M-253:D</v>
      </c>
      <c r="E44" s="261"/>
      <c r="F44" s="261" t="str">
        <f>VLOOKUP($C$44,'FE3'!$A$1:$J$102,4,FALSE)</f>
        <v>W-Cu90</v>
      </c>
      <c r="G44" s="261" t="str">
        <f>VLOOKUP($C$44,'FE3'!$A$1:$J$102,5,FALSE)</f>
        <v>T435</v>
      </c>
      <c r="H44" s="261" t="str">
        <f>VLOOKUP($C$44,'FE3'!$A$1:$J$102,6,FALSE)</f>
        <v>T-110 / T-332</v>
      </c>
      <c r="I44" s="261" t="str">
        <f>VLOOKUP($C$44,'FE3'!A1:J102,7,FALSE)</f>
        <v>-</v>
      </c>
      <c r="J44" s="261"/>
    </row>
    <row r="45" spans="1:10" ht="1.95" customHeight="1">
      <c r="A45" s="253"/>
      <c r="B45" s="254"/>
      <c r="C45" s="255"/>
      <c r="D45" s="256"/>
      <c r="E45" s="256"/>
      <c r="F45" s="256"/>
      <c r="G45" s="256"/>
      <c r="H45" s="256"/>
      <c r="I45" s="256"/>
      <c r="J45" s="256"/>
    </row>
    <row r="46" spans="1:10" ht="34.950000000000003" customHeight="1">
      <c r="A46" s="262"/>
      <c r="B46" s="263" t="s">
        <v>1063</v>
      </c>
      <c r="C46" s="264" t="s">
        <v>1089</v>
      </c>
      <c r="D46" s="261" t="str">
        <f>VLOOKUP($C$46,'SF1'!$1:$1048576,2,FALSE)</f>
        <v xml:space="preserve"> SF1-M-C11253</v>
      </c>
      <c r="E46" s="266">
        <f>VLOOKUP($C$46,'SF1'!$1:$1048576,11,FALSE)</f>
        <v>0</v>
      </c>
      <c r="F46" s="261" t="str">
        <f>VLOOKUP($C$46,'SF1'!$1:$1048576,3,FALSE)</f>
        <v>W-Cu65</v>
      </c>
      <c r="G46" s="261" t="str">
        <f>VLOOKUP($C$46,'SF1'!$1:$1048576,5,FALSE)</f>
        <v>T435</v>
      </c>
      <c r="H46" s="261" t="str">
        <f>VLOOKUP($C$46,'SF1'!$1:$1048576,4,FALSE)</f>
        <v>T-110 / T-330</v>
      </c>
      <c r="I46" s="261" t="str">
        <f>VLOOKUP($C$46,'SF1'!$1:$1048576,6,FALSE)</f>
        <v>-</v>
      </c>
      <c r="J46" s="261" t="str">
        <f>VLOOKUP($C$46,'SF1'!$1:$1048576,7,FALSE)</f>
        <v>-</v>
      </c>
    </row>
    <row r="47" spans="1:10" ht="1.95" customHeight="1">
      <c r="A47" s="253"/>
      <c r="B47" s="254"/>
      <c r="C47" s="255"/>
      <c r="D47" s="256"/>
      <c r="E47" s="256"/>
      <c r="F47" s="256"/>
      <c r="G47" s="256"/>
      <c r="H47" s="256"/>
      <c r="I47" s="256"/>
      <c r="J47" s="256"/>
    </row>
    <row r="48" spans="1:10" ht="34.950000000000003" customHeight="1">
      <c r="A48" s="262"/>
      <c r="B48" s="263" t="s">
        <v>1064</v>
      </c>
      <c r="C48" s="264" t="s">
        <v>1089</v>
      </c>
      <c r="D48" s="261" t="str">
        <f>VLOOKUP($C$48,'SF2'!$1:$1048576,2,FALSE)</f>
        <v xml:space="preserve"> SF2-M-C11253</v>
      </c>
      <c r="E48" s="261"/>
      <c r="F48" s="261" t="str">
        <f>VLOOKUP($C$48,'SF2'!$1:$1048576,3,FALSE)</f>
        <v>W-Cu90</v>
      </c>
      <c r="G48" s="261" t="str">
        <f>VLOOKUP($C$48,'SF2'!$1:$1048576,5,FALSE)</f>
        <v>T435</v>
      </c>
      <c r="H48" s="261" t="str">
        <f>VLOOKUP($C$48,'SF2'!$1:$1048576,4,FALSE)</f>
        <v>T-110 / T-330</v>
      </c>
      <c r="I48" s="261" t="str">
        <f>VLOOKUP($C$48,'SF2'!1:1048576,7,FALSE)</f>
        <v>-</v>
      </c>
      <c r="J48" s="261" t="str">
        <f>VLOOKUP($C$48,'SF2'!$1:$1048576,6,FALSE)</f>
        <v>-</v>
      </c>
    </row>
    <row r="49" spans="1:10" ht="1.95" customHeight="1">
      <c r="A49" s="253"/>
      <c r="B49" s="254"/>
      <c r="C49" s="255"/>
      <c r="D49" s="256"/>
      <c r="E49" s="256"/>
      <c r="F49" s="256"/>
      <c r="G49" s="256"/>
      <c r="H49" s="256"/>
      <c r="I49" s="256"/>
      <c r="J49" s="256"/>
    </row>
    <row r="50" spans="1:10" ht="34.950000000000003" customHeight="1">
      <c r="A50" s="262"/>
      <c r="B50" s="263" t="s">
        <v>1065</v>
      </c>
      <c r="C50" s="264" t="s">
        <v>1089</v>
      </c>
      <c r="D50" s="261" t="str">
        <f>VLOOKUP($C$50,'SF3'!$1:$1048576,4,FALSE)</f>
        <v xml:space="preserve"> SF3-M-C11253</v>
      </c>
      <c r="E50" s="261"/>
      <c r="F50" s="261" t="str">
        <f>VLOOKUP($C$50,'SF3'!$1:$1048576,5,FALSE)</f>
        <v>W-Cu65</v>
      </c>
      <c r="G50" s="261" t="str">
        <f>VLOOKUP($C$50,'SF3'!$1:$1048576,7,FALSE)</f>
        <v>T435</v>
      </c>
      <c r="H50" s="261" t="str">
        <f>VLOOKUP($C$50,'SF3'!$1:$1048576,6,FALSE)</f>
        <v>T-110 / T-330</v>
      </c>
      <c r="I50" s="261" t="str">
        <f>VLOOKUP($C$50,'SF3'!$1:$1048576,9,FALSE)</f>
        <v>-</v>
      </c>
      <c r="J50" s="261" t="str">
        <f>VLOOKUP($C$50,'SF3'!$1:$1048576,8,FALSE)</f>
        <v>-</v>
      </c>
    </row>
    <row r="51" spans="1:10" ht="1.95" customHeight="1">
      <c r="A51" s="253"/>
      <c r="B51" s="254"/>
      <c r="C51" s="255"/>
      <c r="D51" s="256"/>
      <c r="E51" s="256"/>
      <c r="F51" s="256"/>
      <c r="G51" s="256"/>
      <c r="H51" s="256"/>
      <c r="I51" s="256"/>
      <c r="J51" s="256"/>
    </row>
    <row r="52" spans="1:10" ht="34.950000000000003" customHeight="1">
      <c r="A52" s="262"/>
      <c r="B52" s="263" t="s">
        <v>1134</v>
      </c>
      <c r="C52" s="264" t="s">
        <v>195</v>
      </c>
      <c r="D52" s="261" t="str">
        <f>VLOOKUP($C$52,'SP1'!$1:$1048576,3,FALSE)</f>
        <v>SP1-M-C11</v>
      </c>
      <c r="E52" s="261"/>
      <c r="F52" s="261" t="str">
        <f>VLOOKUP($C$52,'SP1'!$1:$1048576,4,FALSE)</f>
        <v>W-Cu65</v>
      </c>
      <c r="G52" s="261" t="str">
        <f>VLOOKUP($C$52,'SP1'!$1:$1048576,6,FALSE)</f>
        <v>T435</v>
      </c>
      <c r="H52" s="261" t="str">
        <f>VLOOKUP($C$52,'SP1'!$1:$1048576,5,FALSE)</f>
        <v>T-110 / T-330</v>
      </c>
      <c r="I52" s="261" t="str">
        <f>VLOOKUP($C$52,'SP1'!$1:$1048576,7,FALSE)</f>
        <v>-</v>
      </c>
      <c r="J52" s="261" t="str">
        <f>VLOOKUP($C$52,'SP1'!$1:$1048576,8,FALSE)</f>
        <v>-</v>
      </c>
    </row>
    <row r="53" spans="1:10" ht="1.95" customHeight="1">
      <c r="A53" s="253"/>
      <c r="B53" s="254"/>
      <c r="C53" s="255"/>
      <c r="D53" s="256"/>
      <c r="E53" s="256"/>
      <c r="F53" s="256"/>
      <c r="G53" s="256"/>
      <c r="H53" s="256"/>
      <c r="I53" s="256"/>
      <c r="J53" s="256"/>
    </row>
    <row r="54" spans="1:10" ht="34.950000000000003" customHeight="1">
      <c r="A54" s="262"/>
      <c r="B54" s="263" t="s">
        <v>1135</v>
      </c>
      <c r="C54" s="264" t="s">
        <v>195</v>
      </c>
      <c r="D54" s="261" t="str">
        <f>VLOOKUP($C$54,'SP2'!$1:$1048576,3,FALSE)</f>
        <v>SP2-M-C11</v>
      </c>
      <c r="E54" s="261"/>
      <c r="F54" s="261" t="str">
        <f>VLOOKUP($C$54,'SP2'!$1:$1048576,4,FALSE)</f>
        <v>W-Cu115</v>
      </c>
      <c r="G54" s="261" t="str">
        <f>VLOOKUP($C$54,'SP2'!$1:$1048576,6,FALSE)</f>
        <v>T435</v>
      </c>
      <c r="H54" s="261" t="str">
        <f>VLOOKUP($C$54,'SP2'!$1:$1048576,5,FALSE)</f>
        <v>T-110 / T-332</v>
      </c>
      <c r="I54" s="261" t="str">
        <f>VLOOKUP($C$54,'SP2'!$1:$1048576,7,FALSE)</f>
        <v>-</v>
      </c>
      <c r="J54" s="261" t="str">
        <f>VLOOKUP($C$54,'SP2'!$1:$1048576,8,FALSE)</f>
        <v>-</v>
      </c>
    </row>
    <row r="55" spans="1:10" ht="1.95" customHeight="1">
      <c r="A55" s="253"/>
      <c r="B55" s="254"/>
      <c r="C55" s="255"/>
      <c r="D55" s="256"/>
      <c r="E55" s="256"/>
      <c r="F55" s="256"/>
      <c r="G55" s="256"/>
      <c r="H55" s="256"/>
      <c r="I55" s="256"/>
      <c r="J55" s="256"/>
    </row>
    <row r="56" spans="1:10" ht="34.950000000000003" customHeight="1">
      <c r="A56" s="262"/>
      <c r="B56" s="263" t="s">
        <v>1152</v>
      </c>
      <c r="C56" s="264" t="s">
        <v>195</v>
      </c>
      <c r="D56" s="261" t="str">
        <f>VLOOKUP($C$56,'SP3'!$1:$1048576,3,FALSE)</f>
        <v>SP3-M-C11</v>
      </c>
      <c r="E56" s="261"/>
      <c r="F56" s="261" t="str">
        <f>VLOOKUP($C$56,'SP3'!$1:$1048576,4,FALSE)</f>
        <v>W-Cu90</v>
      </c>
      <c r="G56" s="261" t="str">
        <f>VLOOKUP($C$56,'SP3'!$1:$1048576,5,FALSE)</f>
        <v>T435</v>
      </c>
      <c r="H56" s="261" t="str">
        <f>VLOOKUP($C$56,'SP3'!$1:$1048576,6,FALSE)</f>
        <v>T-110 / T-332</v>
      </c>
      <c r="I56" s="261" t="str">
        <f>VLOOKUP($C$56,'SP3'!$1:$1048576,7,FALSE)</f>
        <v>T-231/T-281</v>
      </c>
      <c r="J56" s="261" t="str">
        <f>VLOOKUP($C$56,'SP3'!$1:$1048576,8,FALSE)</f>
        <v>-</v>
      </c>
    </row>
    <row r="57" spans="1:10" ht="1.95" customHeight="1">
      <c r="A57" s="253"/>
      <c r="B57" s="254"/>
      <c r="C57" s="255"/>
      <c r="D57" s="256"/>
      <c r="E57" s="256"/>
      <c r="F57" s="256"/>
      <c r="G57" s="256"/>
      <c r="H57" s="256"/>
      <c r="I57" s="256"/>
      <c r="J57" s="256"/>
    </row>
    <row r="58" spans="1:10" ht="34.950000000000003" customHeight="1">
      <c r="A58" s="262"/>
      <c r="B58" s="263" t="s">
        <v>1171</v>
      </c>
      <c r="C58" s="264" t="s">
        <v>195</v>
      </c>
      <c r="D58" s="261" t="str">
        <f>VLOOKUP($C$58,'SP4'!$1:$1048576,3,FALSE)</f>
        <v>SP4-M-C11</v>
      </c>
      <c r="E58" s="261"/>
      <c r="F58" s="261" t="str">
        <f>VLOOKUP($C$58,'SP4'!$1:$1048576,4,FALSE)</f>
        <v>W-Cu90</v>
      </c>
      <c r="G58" s="261" t="str">
        <f>VLOOKUP($C$58,'SP4'!$1:$1048576,5,FALSE)</f>
        <v>T435</v>
      </c>
      <c r="H58" s="261" t="str">
        <f>VLOOKUP($C$58,'SP4'!$1:$1048576,6,FALSE)</f>
        <v>T-110 / T-332</v>
      </c>
      <c r="I58" s="261" t="str">
        <f>VLOOKUP($C$58,'SP4'!$1:$1048576,7,FALSE)</f>
        <v>T-231/T-281</v>
      </c>
      <c r="J58" s="261" t="str">
        <f>VLOOKUP($C$58,'SP4'!$1:$1048576,8,FALSE)</f>
        <v>-</v>
      </c>
    </row>
    <row r="59" spans="1:10" ht="1.95" customHeight="1">
      <c r="A59" s="253"/>
      <c r="B59" s="254"/>
      <c r="C59" s="255"/>
      <c r="D59" s="256"/>
      <c r="E59" s="256"/>
      <c r="F59" s="256"/>
      <c r="G59" s="256"/>
      <c r="H59" s="256"/>
      <c r="I59" s="256"/>
      <c r="J59" s="256"/>
    </row>
    <row r="60" spans="1:10" ht="34.950000000000003" customHeight="1">
      <c r="A60" s="262"/>
      <c r="B60" s="263" t="s">
        <v>1188</v>
      </c>
      <c r="C60" s="264" t="s">
        <v>195</v>
      </c>
      <c r="D60" s="261" t="str">
        <f>VLOOKUP($C$60,'SP5'!$1:$1048576,3,FALSE)</f>
        <v>SP5-M-C11</v>
      </c>
      <c r="E60" s="261"/>
      <c r="F60" s="261" t="str">
        <f>VLOOKUP($C$60,'SP5'!$1:$1048576,4,FALSE)</f>
        <v>W-Cu90</v>
      </c>
      <c r="G60" s="261" t="str">
        <f>VLOOKUP($C$60,'SP5'!$1:$1048576,5,FALSE)</f>
        <v>T435</v>
      </c>
      <c r="H60" s="261" t="str">
        <f>VLOOKUP($C$60,'SP5'!$1:$1048576,6,FALSE)</f>
        <v>T-110 / T-332</v>
      </c>
      <c r="I60" s="261" t="str">
        <f>VLOOKUP($C$60,'SP5'!$1:$1048576,7,FALSE)</f>
        <v>T-231/T-281</v>
      </c>
      <c r="J60" s="261" t="str">
        <f>VLOOKUP($C$60,'SP5'!$1:$1048576,8,FALSE)</f>
        <v>-</v>
      </c>
    </row>
    <row r="61" spans="1:10" ht="1.95" customHeight="1">
      <c r="A61" s="253"/>
      <c r="B61" s="254"/>
      <c r="C61" s="255"/>
      <c r="D61" s="256"/>
      <c r="E61" s="256"/>
      <c r="F61" s="256"/>
      <c r="G61" s="256"/>
      <c r="H61" s="256"/>
      <c r="I61" s="256"/>
      <c r="J61" s="256"/>
    </row>
    <row r="62" spans="1:10" ht="34.950000000000003" customHeight="1">
      <c r="A62" s="262"/>
      <c r="B62" s="263" t="s">
        <v>1189</v>
      </c>
      <c r="C62" s="264" t="s">
        <v>195</v>
      </c>
      <c r="D62" s="261" t="str">
        <f>VLOOKUP($C$62,'SP6'!$1:$1048576,3,FALSE)</f>
        <v>SP6-M-C11</v>
      </c>
      <c r="E62" s="261"/>
      <c r="F62" s="261" t="str">
        <f>VLOOKUP($C$62,'SP6'!$1:$1048576,4,FALSE)</f>
        <v>W-Cu115</v>
      </c>
      <c r="G62" s="261" t="str">
        <f>VLOOKUP($C$62,'SP6'!$1:$1048576,5,FALSE)</f>
        <v>T435</v>
      </c>
      <c r="H62" s="261" t="str">
        <f>VLOOKUP($C$62,'SP6'!$1:$1048576,6,FALSE)</f>
        <v>T-110 / T-332</v>
      </c>
      <c r="I62" s="261" t="str">
        <f>VLOOKUP($C$62,'SP6'!$1:$1048576,7,FALSE)</f>
        <v>T-231/T-281</v>
      </c>
      <c r="J62" s="261" t="str">
        <f>VLOOKUP($C$62,'SP6'!$1:$1048576,8,FALSE)</f>
        <v>-</v>
      </c>
    </row>
    <row r="63" spans="1:10" ht="1.95" customHeight="1">
      <c r="A63" s="253"/>
      <c r="B63" s="254"/>
      <c r="C63" s="255"/>
      <c r="D63" s="256"/>
      <c r="E63" s="256"/>
      <c r="F63" s="256"/>
      <c r="G63" s="256"/>
      <c r="H63" s="256"/>
      <c r="I63" s="256"/>
      <c r="J63" s="256"/>
    </row>
    <row r="64" spans="1:10" ht="34.950000000000003" customHeight="1">
      <c r="A64" s="262"/>
      <c r="B64" s="263" t="s">
        <v>1190</v>
      </c>
      <c r="C64" s="264" t="s">
        <v>195</v>
      </c>
      <c r="D64" s="261" t="str">
        <f>VLOOKUP($C$64,'SP9'!$1:$1048576,3,FALSE)</f>
        <v>SP9-M-C11</v>
      </c>
      <c r="E64" s="261"/>
      <c r="F64" s="261" t="str">
        <f>VLOOKUP($C$64,'SP9'!$1:$1048576,4,FALSE)</f>
        <v>W-Cu150</v>
      </c>
      <c r="G64" s="261" t="str">
        <f>VLOOKUP($C$64,'SP9'!$1:$1048576,5,FALSE)</f>
        <v>T435</v>
      </c>
      <c r="H64" s="261" t="str">
        <f>VLOOKUP($C$64,'SP9'!$1:$1048576,6,FALSE)</f>
        <v>T-110 / T-333</v>
      </c>
      <c r="I64" s="261" t="str">
        <f>VLOOKUP($C$64,'SP9'!$1:$1048576,7,FALSE)</f>
        <v>T-231/ T-281</v>
      </c>
      <c r="J64" s="261" t="str">
        <f>VLOOKUP($C$64,'SP9'!$1:$1048576,8,FALSE)</f>
        <v>-</v>
      </c>
    </row>
    <row r="65" spans="1:10" ht="1.95" customHeight="1">
      <c r="A65" s="253"/>
      <c r="B65" s="254"/>
      <c r="C65" s="255"/>
      <c r="D65" s="256"/>
      <c r="E65" s="256"/>
      <c r="F65" s="256"/>
      <c r="G65" s="256"/>
      <c r="H65" s="256"/>
      <c r="I65" s="256"/>
      <c r="J65" s="256"/>
    </row>
    <row r="66" spans="1:10" ht="34.950000000000003" customHeight="1">
      <c r="A66" s="262"/>
      <c r="B66" s="263" t="s">
        <v>1242</v>
      </c>
      <c r="C66" s="264" t="s">
        <v>763</v>
      </c>
      <c r="D66" s="261" t="str">
        <f>VLOOKUP($C$66,'FP1'!$1:$1048576,2,FALSE)</f>
        <v>FP1-M-253</v>
      </c>
      <c r="E66" s="261"/>
      <c r="F66" s="261" t="str">
        <f>VLOOKUP($C$66,'FP1'!$1:$1048576,3,FALSE)</f>
        <v>W-Cu90</v>
      </c>
      <c r="G66" s="261" t="str">
        <f>VLOOKUP($C$66,'FP1'!$1:$1048576,4,FALSE)</f>
        <v>T435</v>
      </c>
      <c r="H66" s="261" t="str">
        <f>VLOOKUP($C$66,'FP1'!$1:$1048576,5,FALSE)</f>
        <v>T-110 / T-332</v>
      </c>
      <c r="I66" s="261" t="str">
        <f>VLOOKUP($C$66,'FP1'!$1:$1048576,6,FALSE)</f>
        <v>-</v>
      </c>
      <c r="J66" s="261"/>
    </row>
    <row r="67" spans="1:10" ht="1.95" customHeight="1">
      <c r="A67" s="253"/>
      <c r="B67" s="254"/>
      <c r="C67" s="255"/>
      <c r="D67" s="256"/>
      <c r="E67" s="256"/>
      <c r="F67" s="256"/>
      <c r="G67" s="256"/>
      <c r="H67" s="256"/>
      <c r="I67" s="256"/>
      <c r="J67" s="256"/>
    </row>
    <row r="68" spans="1:10" ht="34.950000000000003" customHeight="1">
      <c r="A68" s="262"/>
      <c r="B68" s="263" t="s">
        <v>1243</v>
      </c>
      <c r="C68" s="264" t="s">
        <v>763</v>
      </c>
      <c r="D68" s="261" t="str">
        <f>VLOOKUP($C$68,'FP2'!$1:$1048576,2,FALSE)</f>
        <v>FP2-M-253</v>
      </c>
      <c r="E68" s="261"/>
      <c r="F68" s="261" t="str">
        <f>VLOOKUP($C$68,'FP2'!$1:$1048576,3,FALSE)</f>
        <v>W-Cu115</v>
      </c>
      <c r="G68" s="261" t="str">
        <f>VLOOKUP($C$68,'FP2'!$1:$1048576,4,FALSE)</f>
        <v>T435</v>
      </c>
      <c r="H68" s="261" t="str">
        <f>VLOOKUP($C$68,'FP2'!$1:$1048576,5,FALSE)</f>
        <v>T-110 / T-332</v>
      </c>
      <c r="I68" s="261" t="str">
        <f>VLOOKUP($C$68,'FP2'!$1:$1048576,6,FALSE)</f>
        <v>-</v>
      </c>
      <c r="J68" s="261"/>
    </row>
    <row r="69" spans="1:10" ht="1.95" customHeight="1">
      <c r="A69" s="253"/>
      <c r="B69" s="254"/>
      <c r="C69" s="255"/>
      <c r="D69" s="256"/>
      <c r="E69" s="256"/>
      <c r="F69" s="256"/>
      <c r="G69" s="256"/>
      <c r="H69" s="256"/>
      <c r="I69" s="256"/>
      <c r="J69" s="256"/>
    </row>
    <row r="70" spans="1:10" ht="34.950000000000003" customHeight="1">
      <c r="A70" s="262"/>
      <c r="B70" s="263" t="s">
        <v>1244</v>
      </c>
      <c r="C70" s="264" t="s">
        <v>763</v>
      </c>
      <c r="D70" s="261" t="str">
        <f>VLOOKUP($C$70,'FP3'!$1:$1048576,2,FALSE)</f>
        <v>FP3-M-253</v>
      </c>
      <c r="E70" s="261"/>
      <c r="F70" s="261" t="str">
        <f>VLOOKUP($C$70,'FP3'!$1:$1048576,3,FALSE)</f>
        <v>W-Cu90</v>
      </c>
      <c r="G70" s="261" t="str">
        <f>VLOOKUP($C$70,'FP3'!$1:$1048576,4,FALSE)</f>
        <v>T435</v>
      </c>
      <c r="H70" s="261" t="str">
        <f>VLOOKUP($C$70,'FP3'!$1:$1048576,5,FALSE)</f>
        <v>T-110 / T-332</v>
      </c>
      <c r="I70" s="261" t="str">
        <f>VLOOKUP($C$70,'FP3'!$1:$1048576,6,FALSE)</f>
        <v>T-231/T-281</v>
      </c>
      <c r="J70" s="261"/>
    </row>
    <row r="71" spans="1:10" ht="1.95" customHeight="1">
      <c r="A71" s="253"/>
      <c r="B71" s="254"/>
      <c r="C71" s="255"/>
      <c r="D71" s="256"/>
      <c r="E71" s="256"/>
      <c r="F71" s="256"/>
      <c r="G71" s="256"/>
      <c r="H71" s="256"/>
      <c r="I71" s="256"/>
      <c r="J71" s="256"/>
    </row>
    <row r="72" spans="1:10" ht="34.950000000000003" customHeight="1">
      <c r="A72" s="262"/>
      <c r="B72" s="263" t="s">
        <v>1245</v>
      </c>
      <c r="C72" s="264" t="s">
        <v>1523</v>
      </c>
      <c r="D72" s="261" t="str">
        <f>VLOOKUP($C$72,'ST1'!$A$1:$K$134,3,FALSE)</f>
        <v xml:space="preserve"> ST1-S-C11:A</v>
      </c>
      <c r="E72" s="261"/>
      <c r="F72" s="261" t="str">
        <f>VLOOKUP($C$72,'ST1'!$A$1:$K$134,4,FALSE)</f>
        <v>W-Cu65</v>
      </c>
      <c r="G72" s="261" t="str">
        <f>VLOOKUP($C$72,'ST1'!$A$1:$K$134,5,FALSE)</f>
        <v>T410</v>
      </c>
      <c r="H72" s="261" t="str">
        <f>VLOOKUP($C$72,'ST1'!$A$1:$K$134,6,FALSE)</f>
        <v>T-109 / T-330</v>
      </c>
      <c r="I72" s="261" t="str">
        <f>VLOOKUP($C$72,'ST1'!$A$1:$K$134,7,FALSE)</f>
        <v>-</v>
      </c>
      <c r="J72" s="261" t="str">
        <f>VLOOKUP($C$72,'ST1'!$A$1:$K$134,8,FALSE)</f>
        <v>-</v>
      </c>
    </row>
    <row r="73" spans="1:10" ht="1.95" customHeight="1">
      <c r="A73" s="253"/>
      <c r="B73" s="254"/>
      <c r="C73" s="255"/>
      <c r="D73" s="256"/>
      <c r="E73" s="256"/>
      <c r="F73" s="256"/>
      <c r="G73" s="256"/>
      <c r="H73" s="256"/>
      <c r="I73" s="256"/>
      <c r="J73" s="256"/>
    </row>
    <row r="74" spans="1:10" ht="34.950000000000003" customHeight="1">
      <c r="A74" s="262"/>
      <c r="B74" s="263" t="s">
        <v>1246</v>
      </c>
      <c r="C74" s="264" t="s">
        <v>1295</v>
      </c>
      <c r="D74" s="261" t="str">
        <f>VLOOKUP($C$74,'ST3'!$A$1:$K$134,3,FALSE)</f>
        <v xml:space="preserve"> ST3-S-D4:A</v>
      </c>
      <c r="E74" s="261"/>
      <c r="F74" s="261" t="str">
        <f>VLOOKUP($C$74,'ST3'!$A$1:$K$134,4,FALSE)</f>
        <v>W-Cu32</v>
      </c>
      <c r="G74" s="261" t="str">
        <f>VLOOKUP($C$74,'ST3'!$A$1:$K$134,5,FALSE)</f>
        <v>T410</v>
      </c>
      <c r="H74" s="261" t="str">
        <f>VLOOKUP($C$74,'ST3'!$A$1:$K$134,6,FALSE)</f>
        <v>T-109 / T-330</v>
      </c>
      <c r="I74" s="261" t="str">
        <f>VLOOKUP($C$74,'ST3'!$A$1:$K$134,7,FALSE)</f>
        <v>-</v>
      </c>
      <c r="J74" s="261" t="str">
        <f>VLOOKUP($C$74,'ST3'!$A$1:$K$134,8,FALSE)</f>
        <v>A-SCuD4</v>
      </c>
    </row>
    <row r="75" spans="1:10" ht="1.95" customHeight="1">
      <c r="A75" s="253"/>
      <c r="B75" s="254"/>
      <c r="C75" s="255"/>
      <c r="D75" s="256"/>
      <c r="E75" s="256"/>
      <c r="F75" s="256"/>
      <c r="G75" s="256"/>
      <c r="H75" s="256"/>
      <c r="I75" s="256"/>
      <c r="J75" s="256"/>
    </row>
    <row r="76" spans="1:10" ht="34.950000000000003" customHeight="1">
      <c r="A76" s="262"/>
      <c r="B76" s="263" t="s">
        <v>1247</v>
      </c>
      <c r="C76" s="264" t="s">
        <v>1676</v>
      </c>
      <c r="D76" s="261" t="str">
        <f>VLOOKUP($C$76,'TP1'!$1:$1048576,2,FALSE)</f>
        <v>TP1-M-M6</v>
      </c>
      <c r="E76" s="261"/>
      <c r="F76" s="261" t="str">
        <f>VLOOKUP($C$76,'TP1'!$1:$1048576,3,FALSE)</f>
        <v>W-Cu25</v>
      </c>
      <c r="G76" s="261" t="str">
        <f>VLOOKUP($C$76,'TP1'!$1:$1048576,4,FALSE)</f>
        <v>T435</v>
      </c>
      <c r="H76" s="261" t="str">
        <f>VLOOKUP($C$76,'TP1'!$1:$1048576,5,FALSE)</f>
        <v>T-110 / T-330</v>
      </c>
      <c r="I76" s="261" t="str">
        <f>VLOOKUP($C$76,'TP1'!$1:$1048576,6,FALSE)</f>
        <v>T-231</v>
      </c>
      <c r="J76" s="261" t="str">
        <f>VLOOKUP($C$76,'TP1'!$1:$1048576,7,FALSE)</f>
        <v>A-M6X50</v>
      </c>
    </row>
    <row r="77" spans="1:10" ht="1.95" customHeight="1">
      <c r="A77" s="253"/>
      <c r="B77" s="254"/>
      <c r="C77" s="255"/>
      <c r="D77" s="256"/>
      <c r="E77" s="256"/>
      <c r="F77" s="256"/>
      <c r="G77" s="256"/>
      <c r="H77" s="256"/>
      <c r="I77" s="256"/>
      <c r="J77" s="256"/>
    </row>
    <row r="78" spans="1:10" ht="34.950000000000003" customHeight="1">
      <c r="A78" s="262"/>
      <c r="B78" s="263" t="s">
        <v>1248</v>
      </c>
      <c r="C78" s="264" t="s">
        <v>1676</v>
      </c>
      <c r="D78" s="261" t="str">
        <f>VLOOKUP($C$78,'TP2'!$1:$1048576,2,FALSE)</f>
        <v>TP2-M-M6</v>
      </c>
      <c r="E78" s="261"/>
      <c r="F78" s="261" t="str">
        <f>VLOOKUP($C$78,'TP2'!$1:$1048576,3,FALSE)</f>
        <v>W-Cu25</v>
      </c>
      <c r="G78" s="261" t="str">
        <f>VLOOKUP($C$78,'TP2'!$1:$1048576,4,FALSE)</f>
        <v>T435</v>
      </c>
      <c r="H78" s="261" t="str">
        <f>VLOOKUP($C$78,'TP2'!$1:$1048576,5,FALSE)</f>
        <v>T-110 / T-330</v>
      </c>
      <c r="I78" s="261" t="str">
        <f>VLOOKUP($C$78,'TP2'!$1:$1048576,6,FALSE)</f>
        <v>T-231</v>
      </c>
      <c r="J78" s="261" t="str">
        <f>VLOOKUP($C$78,'TP2'!$1:$1048576,7,FALSE)</f>
        <v>A-M6X50</v>
      </c>
    </row>
    <row r="79" spans="1:10" ht="1.95" customHeight="1">
      <c r="A79" s="253"/>
      <c r="B79" s="254"/>
      <c r="C79" s="255"/>
      <c r="D79" s="256"/>
      <c r="E79" s="256"/>
      <c r="F79" s="256"/>
      <c r="G79" s="256"/>
      <c r="H79" s="256"/>
      <c r="I79" s="256"/>
      <c r="J79" s="256"/>
    </row>
    <row r="80" spans="1:10">
      <c r="A80" s="267"/>
    </row>
    <row r="81" spans="1:1">
      <c r="A81" s="267"/>
    </row>
    <row r="82" spans="1:1">
      <c r="A82" s="267"/>
    </row>
    <row r="83" spans="1:1">
      <c r="A83" s="267"/>
    </row>
    <row r="84" spans="1:1">
      <c r="A84" s="267"/>
    </row>
    <row r="85" spans="1:1">
      <c r="A85" s="267"/>
    </row>
    <row r="86" spans="1:1">
      <c r="A86" s="267"/>
    </row>
    <row r="87" spans="1:1">
      <c r="A87" s="267"/>
    </row>
    <row r="88" spans="1:1">
      <c r="A88" s="267"/>
    </row>
    <row r="89" spans="1:1">
      <c r="A89" s="267"/>
    </row>
    <row r="90" spans="1:1">
      <c r="A90" s="267"/>
    </row>
    <row r="91" spans="1:1">
      <c r="A91" s="267"/>
    </row>
    <row r="92" spans="1:1">
      <c r="A92" s="267"/>
    </row>
    <row r="93" spans="1:1">
      <c r="A93" s="267"/>
    </row>
    <row r="94" spans="1:1">
      <c r="A94" s="267"/>
    </row>
    <row r="95" spans="1:1">
      <c r="A95" s="267"/>
    </row>
    <row r="96" spans="1:1">
      <c r="A96" s="267"/>
    </row>
    <row r="97" spans="1:3">
      <c r="A97" s="267"/>
    </row>
    <row r="98" spans="1:3">
      <c r="A98" s="267"/>
    </row>
    <row r="99" spans="1:3">
      <c r="A99" s="267"/>
    </row>
    <row r="100" spans="1:3">
      <c r="A100" s="267"/>
    </row>
    <row r="101" spans="1:3">
      <c r="A101" s="268"/>
      <c r="B101" s="269"/>
      <c r="C101" s="270"/>
    </row>
    <row r="102" spans="1:3">
      <c r="A102" s="268"/>
      <c r="B102" s="269"/>
      <c r="C102" s="270"/>
    </row>
    <row r="103" spans="1:3">
      <c r="A103" s="268"/>
      <c r="B103" s="269"/>
      <c r="C103" s="270"/>
    </row>
    <row r="104" spans="1:3">
      <c r="A104" s="268"/>
      <c r="B104" s="269"/>
      <c r="C104" s="270"/>
    </row>
    <row r="105" spans="1:3">
      <c r="A105" s="268"/>
      <c r="B105" s="269"/>
      <c r="C105" s="270"/>
    </row>
    <row r="106" spans="1:3">
      <c r="A106" s="268"/>
      <c r="B106" s="269"/>
      <c r="C106" s="270"/>
    </row>
    <row r="107" spans="1:3">
      <c r="A107" s="268"/>
      <c r="B107" s="269"/>
      <c r="C107" s="270"/>
    </row>
    <row r="108" spans="1:3">
      <c r="A108" s="268"/>
      <c r="B108" s="269"/>
      <c r="C108" s="270"/>
    </row>
  </sheetData>
  <sheetProtection password="CC6B" sheet="1" objects="1" scenarios="1"/>
  <dataConsolidate/>
  <mergeCells count="1">
    <mergeCell ref="A2:J2"/>
  </mergeCells>
  <dataValidations count="30">
    <dataValidation type="list" allowBlank="1" showInputMessage="1" showErrorMessage="1" sqref="C79 C9 C11 C13 C15 C17 C19 C21 C23 C25 C7 C33 C35 C37 C39 C41 C43 C45 C47 C49 C51 C53 C55 C57 C59 C61 C63 C65 C67 C69 C71 C73 C75 C77 C5 C31 C27 C29">
      <formula1>JOINTSS1</formula1>
    </dataValidation>
    <dataValidation type="list" allowBlank="1" showInputMessage="1" showErrorMessage="1" sqref="C12">
      <formula1>JOINTSS4</formula1>
    </dataValidation>
    <dataValidation type="list" allowBlank="1" showInputMessage="1" showErrorMessage="1" sqref="C14">
      <formula1>JOINTSS5</formula1>
    </dataValidation>
    <dataValidation type="list" allowBlank="1" showInputMessage="1" showErrorMessage="1" sqref="C16">
      <formula1>JOINTSS6</formula1>
    </dataValidation>
    <dataValidation type="list" allowBlank="1" showInputMessage="1" showErrorMessage="1" sqref="C18">
      <formula1>JOINTSS7</formula1>
    </dataValidation>
    <dataValidation type="list" allowBlank="1" showInputMessage="1" showErrorMessage="1" sqref="C20">
      <formula1>JOINTSE1</formula1>
    </dataValidation>
    <dataValidation type="list" allowBlank="1" showInputMessage="1" showErrorMessage="1" sqref="C22">
      <formula1>JOINTSE2</formula1>
    </dataValidation>
    <dataValidation type="list" allowBlank="1" showInputMessage="1" showErrorMessage="1" sqref="C24">
      <formula1>JOINTSSE3</formula1>
    </dataValidation>
    <dataValidation type="list" allowBlank="1" showInputMessage="1" showErrorMessage="1" sqref="C26">
      <formula1>JOINTSE4</formula1>
    </dataValidation>
    <dataValidation type="list" allowBlank="1" showInputMessage="1" showErrorMessage="1" sqref="C32">
      <formula1>JOINTSE7</formula1>
    </dataValidation>
    <dataValidation type="list" allowBlank="1" showInputMessage="1" showErrorMessage="1" sqref="C34">
      <formula1>JOINTFF1</formula1>
    </dataValidation>
    <dataValidation type="list" allowBlank="1" showInputMessage="1" showErrorMessage="1" sqref="C36">
      <formula1>JOINTFF2</formula1>
    </dataValidation>
    <dataValidation type="list" allowBlank="1" showInputMessage="1" showErrorMessage="1" sqref="C38">
      <formula1>JOINTFF3</formula1>
    </dataValidation>
    <dataValidation type="list" allowBlank="1" showInputMessage="1" showErrorMessage="1" sqref="C40">
      <formula1>JOINTFF5</formula1>
    </dataValidation>
    <dataValidation type="list" allowBlank="1" showInputMessage="1" showErrorMessage="1" sqref="C42">
      <formula1>JOINTFF7</formula1>
    </dataValidation>
    <dataValidation type="list" allowBlank="1" showInputMessage="1" showErrorMessage="1" sqref="C44">
      <formula1>JOINTFE3</formula1>
    </dataValidation>
    <dataValidation type="list" allowBlank="1" showInputMessage="1" showErrorMessage="1" sqref="C52">
      <formula1>JOINTSP1</formula1>
    </dataValidation>
    <dataValidation type="list" allowBlank="1" showInputMessage="1" showErrorMessage="1" sqref="C54">
      <formula1>JOINTSP2</formula1>
    </dataValidation>
    <dataValidation type="list" allowBlank="1" showInputMessage="1" showErrorMessage="1" sqref="C56">
      <formula1>JOINTSP3</formula1>
    </dataValidation>
    <dataValidation type="list" allowBlank="1" showInputMessage="1" showErrorMessage="1" sqref="C58">
      <formula1>JOINTSP4</formula1>
    </dataValidation>
    <dataValidation type="list" allowBlank="1" showInputMessage="1" showErrorMessage="1" sqref="C60">
      <formula1>JOINTSP5</formula1>
    </dataValidation>
    <dataValidation type="list" allowBlank="1" showInputMessage="1" showErrorMessage="1" sqref="C62">
      <formula1>JOINTSP6</formula1>
    </dataValidation>
    <dataValidation type="list" allowBlank="1" showInputMessage="1" showErrorMessage="1" sqref="C64">
      <formula1>JOINTSP9</formula1>
    </dataValidation>
    <dataValidation type="list" allowBlank="1" showInputMessage="1" showErrorMessage="1" sqref="C66">
      <formula1>JOINTFP1</formula1>
    </dataValidation>
    <dataValidation type="list" allowBlank="1" showInputMessage="1" showErrorMessage="1" sqref="C68">
      <formula1>JOINTFP2</formula1>
    </dataValidation>
    <dataValidation type="list" allowBlank="1" showInputMessage="1" showErrorMessage="1" sqref="C70">
      <formula1>JOINTFP3</formula1>
    </dataValidation>
    <dataValidation type="list" allowBlank="1" showInputMessage="1" showErrorMessage="1" sqref="C72">
      <formula1>JOINTST1</formula1>
    </dataValidation>
    <dataValidation type="list" allowBlank="1" showInputMessage="1" showErrorMessage="1" sqref="C74">
      <formula1>JOINTST3</formula1>
    </dataValidation>
    <dataValidation type="list" allowBlank="1" showInputMessage="1" showErrorMessage="1" sqref="C76">
      <formula1>JOINTTP1</formula1>
    </dataValidation>
    <dataValidation type="list" allowBlank="1" showInputMessage="1" showErrorMessage="1" sqref="C78">
      <formula1>JOINTTP2</formula1>
    </dataValidation>
  </dataValidations>
  <printOptions horizontalCentered="1"/>
  <pageMargins left="0.9055118110236221" right="0.70866141732283472" top="0.39370078740157483" bottom="0.74803149606299213" header="0.31496062992125984" footer="0.31496062992125984"/>
  <pageSetup paperSize="9" scale="66" fitToHeight="2"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'SF1'!$A$1:$A$20</xm:f>
          </x14:formula1>
          <xm:sqref>C46</xm:sqref>
        </x14:dataValidation>
        <x14:dataValidation type="list" allowBlank="1" showInputMessage="1" showErrorMessage="1">
          <x14:formula1>
            <xm:f>'SF2'!$A$1:$A$18</xm:f>
          </x14:formula1>
          <xm:sqref>C48</xm:sqref>
        </x14:dataValidation>
        <x14:dataValidation type="list" allowBlank="1" showInputMessage="1" showErrorMessage="1">
          <x14:formula1>
            <xm:f>'SF3'!$A$1:$A$18</xm:f>
          </x14:formula1>
          <xm:sqref>C50</xm:sqref>
        </x14:dataValidation>
        <x14:dataValidation type="list" allowBlank="1" showInputMessage="1" showErrorMessage="1">
          <x14:formula1>
            <xm:f>'SS1'!$A$2:$A$87</xm:f>
          </x14:formula1>
          <xm:sqref>C6</xm:sqref>
        </x14:dataValidation>
        <x14:dataValidation type="list" allowBlank="1" showInputMessage="1" showErrorMessage="1">
          <x14:formula1>
            <xm:f>'SS2'!$A$2:$A$86</xm:f>
          </x14:formula1>
          <xm:sqref>C8</xm:sqref>
        </x14:dataValidation>
        <x14:dataValidation type="list" allowBlank="1" showInputMessage="1" showErrorMessage="1">
          <x14:formula1>
            <xm:f>'SS3'!$A$2:$A$87</xm:f>
          </x14:formula1>
          <xm:sqref>C10</xm:sqref>
        </x14:dataValidation>
        <x14:dataValidation type="list" allowBlank="1" showInputMessage="1" showErrorMessage="1">
          <x14:formula1>
            <xm:f>'SE6'!A$2:A$9</xm:f>
          </x14:formula1>
          <xm:sqref>C30</xm:sqref>
        </x14:dataValidation>
        <x14:dataValidation type="list" allowBlank="1" showInputMessage="1" showErrorMessage="1">
          <x14:formula1>
            <xm:f>'SE5'!A$2:A$9</xm:f>
          </x14:formula1>
          <xm:sqref>C28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4"/>
  <sheetViews>
    <sheetView topLeftCell="A55" workbookViewId="0">
      <selection activeCell="A62" sqref="A62:A64"/>
    </sheetView>
  </sheetViews>
  <sheetFormatPr defaultRowHeight="13.2"/>
  <cols>
    <col min="1" max="1" width="15.88671875" bestFit="1" customWidth="1"/>
    <col min="2" max="2" width="11" bestFit="1" customWidth="1"/>
    <col min="8" max="8" width="10.33203125" bestFit="1" customWidth="1"/>
    <col min="9" max="9" width="11.21875" bestFit="1" customWidth="1"/>
  </cols>
  <sheetData>
    <row r="1" spans="1:10" ht="31.2">
      <c r="A1" s="42" t="s">
        <v>208</v>
      </c>
      <c r="B1" s="43" t="s">
        <v>61</v>
      </c>
      <c r="C1" s="44" t="s">
        <v>60</v>
      </c>
      <c r="D1" s="45" t="s">
        <v>59</v>
      </c>
      <c r="E1" s="44" t="s">
        <v>64</v>
      </c>
      <c r="F1" s="46" t="s">
        <v>62</v>
      </c>
      <c r="G1" s="47" t="s">
        <v>63</v>
      </c>
    </row>
    <row r="2" spans="1:10" ht="13.8">
      <c r="A2" s="9" t="s">
        <v>344</v>
      </c>
      <c r="B2" s="33" t="s">
        <v>489</v>
      </c>
      <c r="C2" s="34" t="s">
        <v>5</v>
      </c>
      <c r="D2" s="33" t="s">
        <v>23</v>
      </c>
      <c r="E2" s="9" t="s">
        <v>664</v>
      </c>
      <c r="F2" s="34" t="s">
        <v>3</v>
      </c>
      <c r="G2" s="34" t="s">
        <v>286</v>
      </c>
      <c r="H2" s="68" t="s">
        <v>645</v>
      </c>
      <c r="I2" s="4" t="str">
        <f>VLOOKUP(C2,WM!$A$1:$B$13,2,FALSE)</f>
        <v>WCU90+BOX</v>
      </c>
      <c r="J2" s="75" t="s">
        <v>665</v>
      </c>
    </row>
    <row r="3" spans="1:10" ht="13.8">
      <c r="A3" s="9" t="s">
        <v>345</v>
      </c>
      <c r="B3" s="33" t="s">
        <v>490</v>
      </c>
      <c r="C3" s="34" t="s">
        <v>5</v>
      </c>
      <c r="D3" s="33" t="s">
        <v>23</v>
      </c>
      <c r="E3" s="9" t="s">
        <v>664</v>
      </c>
      <c r="F3" s="34" t="s">
        <v>3</v>
      </c>
      <c r="G3" s="34" t="s">
        <v>286</v>
      </c>
      <c r="H3" s="68" t="s">
        <v>645</v>
      </c>
      <c r="I3" s="4" t="str">
        <f>VLOOKUP(C3,WM!$A$1:$B$13,2,FALSE)</f>
        <v>WCU90+BOX</v>
      </c>
      <c r="J3" s="75" t="s">
        <v>665</v>
      </c>
    </row>
    <row r="4" spans="1:10" ht="13.8">
      <c r="A4" s="9" t="s">
        <v>346</v>
      </c>
      <c r="B4" s="33" t="s">
        <v>491</v>
      </c>
      <c r="C4" s="34" t="s">
        <v>5</v>
      </c>
      <c r="D4" s="33" t="s">
        <v>23</v>
      </c>
      <c r="E4" s="9" t="s">
        <v>664</v>
      </c>
      <c r="F4" s="34" t="s">
        <v>3</v>
      </c>
      <c r="G4" s="34" t="s">
        <v>286</v>
      </c>
      <c r="H4" s="68" t="s">
        <v>645</v>
      </c>
      <c r="I4" s="4" t="str">
        <f>VLOOKUP(C4,WM!$A$1:$B$13,2,FALSE)</f>
        <v>WCU90+BOX</v>
      </c>
      <c r="J4" s="75" t="s">
        <v>665</v>
      </c>
    </row>
    <row r="5" spans="1:10" ht="13.8">
      <c r="A5" s="9" t="s">
        <v>349</v>
      </c>
      <c r="B5" s="33" t="s">
        <v>492</v>
      </c>
      <c r="C5" s="34" t="s">
        <v>5</v>
      </c>
      <c r="D5" s="33" t="s">
        <v>23</v>
      </c>
      <c r="E5" s="9" t="s">
        <v>664</v>
      </c>
      <c r="F5" s="34" t="s">
        <v>3</v>
      </c>
      <c r="G5" s="34" t="s">
        <v>17</v>
      </c>
      <c r="H5" s="68" t="s">
        <v>645</v>
      </c>
      <c r="I5" s="4" t="str">
        <f>VLOOKUP(C5,WM!$A$1:$B$13,2,FALSE)</f>
        <v>WCU90+BOX</v>
      </c>
      <c r="J5" s="75" t="s">
        <v>665</v>
      </c>
    </row>
    <row r="6" spans="1:10" ht="13.8">
      <c r="A6" s="9" t="s">
        <v>350</v>
      </c>
      <c r="B6" s="33" t="s">
        <v>493</v>
      </c>
      <c r="C6" s="34" t="s">
        <v>5</v>
      </c>
      <c r="D6" s="33" t="s">
        <v>23</v>
      </c>
      <c r="E6" s="9" t="s">
        <v>664</v>
      </c>
      <c r="F6" s="34" t="s">
        <v>3</v>
      </c>
      <c r="G6" s="34" t="s">
        <v>17</v>
      </c>
      <c r="H6" s="68" t="s">
        <v>645</v>
      </c>
      <c r="I6" s="4" t="str">
        <f>VLOOKUP(C6,WM!$A$1:$B$13,2,FALSE)</f>
        <v>WCU90+BOX</v>
      </c>
      <c r="J6" s="75" t="s">
        <v>665</v>
      </c>
    </row>
    <row r="7" spans="1:10" ht="13.8">
      <c r="A7" s="9" t="s">
        <v>351</v>
      </c>
      <c r="B7" s="33" t="s">
        <v>494</v>
      </c>
      <c r="C7" s="34" t="s">
        <v>5</v>
      </c>
      <c r="D7" s="33" t="s">
        <v>23</v>
      </c>
      <c r="E7" s="9" t="s">
        <v>664</v>
      </c>
      <c r="F7" s="34" t="s">
        <v>3</v>
      </c>
      <c r="G7" s="34" t="s">
        <v>17</v>
      </c>
      <c r="H7" s="68" t="s">
        <v>645</v>
      </c>
      <c r="I7" s="4" t="str">
        <f>VLOOKUP(C7,WM!$A$1:$B$13,2,FALSE)</f>
        <v>WCU90+BOX</v>
      </c>
      <c r="J7" s="75" t="s">
        <v>665</v>
      </c>
    </row>
    <row r="8" spans="1:10" ht="13.8">
      <c r="A8" s="9" t="s">
        <v>354</v>
      </c>
      <c r="B8" s="33" t="s">
        <v>495</v>
      </c>
      <c r="C8" s="34" t="s">
        <v>14</v>
      </c>
      <c r="D8" s="33" t="s">
        <v>12</v>
      </c>
      <c r="E8" s="9" t="s">
        <v>664</v>
      </c>
      <c r="F8" s="34" t="s">
        <v>3</v>
      </c>
      <c r="G8" s="34" t="s">
        <v>3</v>
      </c>
      <c r="H8" s="68" t="s">
        <v>645</v>
      </c>
      <c r="I8" s="4" t="str">
        <f>VLOOKUP(C8,WM!$A$1:$B$13,2,FALSE)</f>
        <v>WCU45+BOX</v>
      </c>
      <c r="J8" s="75" t="s">
        <v>665</v>
      </c>
    </row>
    <row r="9" spans="1:10" ht="13.8">
      <c r="A9" s="9" t="s">
        <v>360</v>
      </c>
      <c r="B9" s="33" t="s">
        <v>496</v>
      </c>
      <c r="C9" s="34" t="s">
        <v>14</v>
      </c>
      <c r="D9" s="33" t="s">
        <v>12</v>
      </c>
      <c r="E9" s="9" t="s">
        <v>664</v>
      </c>
      <c r="F9" s="34" t="s">
        <v>3</v>
      </c>
      <c r="G9" s="34" t="s">
        <v>3</v>
      </c>
      <c r="H9" s="68" t="s">
        <v>645</v>
      </c>
      <c r="I9" s="4" t="str">
        <f>VLOOKUP(C9,WM!$A$1:$B$13,2,FALSE)</f>
        <v>WCU45+BOX</v>
      </c>
      <c r="J9" s="75" t="s">
        <v>665</v>
      </c>
    </row>
    <row r="10" spans="1:10" ht="13.8">
      <c r="A10" s="9" t="s">
        <v>361</v>
      </c>
      <c r="B10" s="33" t="s">
        <v>497</v>
      </c>
      <c r="C10" s="34" t="s">
        <v>14</v>
      </c>
      <c r="D10" s="33" t="s">
        <v>12</v>
      </c>
      <c r="E10" s="9" t="s">
        <v>664</v>
      </c>
      <c r="F10" s="34" t="s">
        <v>3</v>
      </c>
      <c r="G10" s="34" t="s">
        <v>3</v>
      </c>
      <c r="H10" s="68" t="s">
        <v>645</v>
      </c>
      <c r="I10" s="4" t="str">
        <f>VLOOKUP(C10,WM!$A$1:$B$13,2,FALSE)</f>
        <v>WCU45+BOX</v>
      </c>
      <c r="J10" s="75" t="s">
        <v>665</v>
      </c>
    </row>
    <row r="11" spans="1:10" ht="13.8">
      <c r="A11" s="9" t="s">
        <v>357</v>
      </c>
      <c r="B11" s="33" t="s">
        <v>498</v>
      </c>
      <c r="C11" s="34" t="s">
        <v>5</v>
      </c>
      <c r="D11" s="33" t="s">
        <v>23</v>
      </c>
      <c r="E11" s="9" t="s">
        <v>664</v>
      </c>
      <c r="F11" s="34" t="s">
        <v>3</v>
      </c>
      <c r="G11" s="34" t="s">
        <v>3</v>
      </c>
      <c r="H11" s="68" t="s">
        <v>645</v>
      </c>
      <c r="I11" s="4" t="str">
        <f>VLOOKUP(C11,WM!$A$1:$B$13,2,FALSE)</f>
        <v>WCU90+BOX</v>
      </c>
      <c r="J11" s="75" t="s">
        <v>665</v>
      </c>
    </row>
    <row r="12" spans="1:10" ht="13.8">
      <c r="A12" s="9" t="s">
        <v>356</v>
      </c>
      <c r="B12" s="33" t="s">
        <v>499</v>
      </c>
      <c r="C12" s="34" t="s">
        <v>5</v>
      </c>
      <c r="D12" s="33" t="s">
        <v>23</v>
      </c>
      <c r="E12" s="9" t="s">
        <v>664</v>
      </c>
      <c r="F12" s="34" t="s">
        <v>3</v>
      </c>
      <c r="G12" s="34" t="s">
        <v>3</v>
      </c>
      <c r="H12" s="68" t="s">
        <v>645</v>
      </c>
      <c r="I12" s="4" t="str">
        <f>VLOOKUP(C12,WM!$A$1:$B$13,2,FALSE)</f>
        <v>WCU90+BOX</v>
      </c>
      <c r="J12" s="75" t="s">
        <v>665</v>
      </c>
    </row>
    <row r="13" spans="1:10" ht="13.8">
      <c r="A13" s="9" t="s">
        <v>355</v>
      </c>
      <c r="B13" s="33" t="s">
        <v>500</v>
      </c>
      <c r="C13" s="34" t="s">
        <v>5</v>
      </c>
      <c r="D13" s="33" t="s">
        <v>23</v>
      </c>
      <c r="E13" s="9" t="s">
        <v>664</v>
      </c>
      <c r="F13" s="34" t="s">
        <v>3</v>
      </c>
      <c r="G13" s="34" t="s">
        <v>3</v>
      </c>
      <c r="H13" s="68" t="s">
        <v>645</v>
      </c>
      <c r="I13" s="4" t="str">
        <f>VLOOKUP(C13,WM!$A$1:$B$13,2,FALSE)</f>
        <v>WCU90+BOX</v>
      </c>
      <c r="J13" s="75" t="s">
        <v>665</v>
      </c>
    </row>
    <row r="14" spans="1:10" ht="13.8">
      <c r="A14" s="9" t="s">
        <v>364</v>
      </c>
      <c r="B14" s="33" t="s">
        <v>501</v>
      </c>
      <c r="C14" s="34" t="s">
        <v>5</v>
      </c>
      <c r="D14" s="33" t="s">
        <v>23</v>
      </c>
      <c r="E14" s="9" t="s">
        <v>664</v>
      </c>
      <c r="F14" s="34" t="s">
        <v>3</v>
      </c>
      <c r="G14" s="34" t="s">
        <v>3</v>
      </c>
      <c r="H14" s="68" t="s">
        <v>645</v>
      </c>
      <c r="I14" s="4" t="str">
        <f>VLOOKUP(C14,WM!$A$1:$B$13,2,FALSE)</f>
        <v>WCU90+BOX</v>
      </c>
      <c r="J14" s="75" t="s">
        <v>665</v>
      </c>
    </row>
    <row r="15" spans="1:10" ht="13.8">
      <c r="A15" s="9" t="s">
        <v>365</v>
      </c>
      <c r="B15" s="33" t="s">
        <v>502</v>
      </c>
      <c r="C15" s="34" t="s">
        <v>5</v>
      </c>
      <c r="D15" s="33" t="s">
        <v>23</v>
      </c>
      <c r="E15" s="9" t="s">
        <v>664</v>
      </c>
      <c r="F15" s="34" t="s">
        <v>3</v>
      </c>
      <c r="G15" s="34" t="s">
        <v>3</v>
      </c>
      <c r="H15" s="68" t="s">
        <v>645</v>
      </c>
      <c r="I15" s="4" t="str">
        <f>VLOOKUP(C15,WM!$A$1:$B$13,2,FALSE)</f>
        <v>WCU90+BOX</v>
      </c>
      <c r="J15" s="75" t="s">
        <v>665</v>
      </c>
    </row>
    <row r="16" spans="1:10" ht="13.8">
      <c r="A16" s="9" t="s">
        <v>366</v>
      </c>
      <c r="B16" s="33" t="s">
        <v>503</v>
      </c>
      <c r="C16" s="34" t="s">
        <v>5</v>
      </c>
      <c r="D16" s="33" t="s">
        <v>23</v>
      </c>
      <c r="E16" s="9" t="s">
        <v>664</v>
      </c>
      <c r="F16" s="34" t="s">
        <v>3</v>
      </c>
      <c r="G16" s="34" t="s">
        <v>3</v>
      </c>
      <c r="H16" s="68" t="s">
        <v>645</v>
      </c>
      <c r="I16" s="4" t="str">
        <f>VLOOKUP(C16,WM!$A$1:$B$13,2,FALSE)</f>
        <v>WCU90+BOX</v>
      </c>
      <c r="J16" s="75" t="s">
        <v>665</v>
      </c>
    </row>
    <row r="17" spans="1:10" ht="13.8">
      <c r="A17" s="9" t="s">
        <v>369</v>
      </c>
      <c r="B17" s="33" t="s">
        <v>504</v>
      </c>
      <c r="C17" s="34" t="s">
        <v>5</v>
      </c>
      <c r="D17" s="33" t="s">
        <v>23</v>
      </c>
      <c r="E17" s="9" t="s">
        <v>664</v>
      </c>
      <c r="F17" s="34" t="s">
        <v>3</v>
      </c>
      <c r="G17" s="34" t="s">
        <v>3</v>
      </c>
      <c r="H17" s="68" t="s">
        <v>645</v>
      </c>
      <c r="I17" s="4" t="str">
        <f>VLOOKUP(C17,WM!$A$1:$B$13,2,FALSE)</f>
        <v>WCU90+BOX</v>
      </c>
      <c r="J17" s="75" t="s">
        <v>665</v>
      </c>
    </row>
    <row r="18" spans="1:10" ht="13.8">
      <c r="A18" s="9" t="s">
        <v>370</v>
      </c>
      <c r="B18" s="33" t="s">
        <v>505</v>
      </c>
      <c r="C18" s="34" t="s">
        <v>5</v>
      </c>
      <c r="D18" s="33" t="s">
        <v>23</v>
      </c>
      <c r="E18" s="9" t="s">
        <v>664</v>
      </c>
      <c r="F18" s="34" t="s">
        <v>3</v>
      </c>
      <c r="G18" s="34" t="s">
        <v>3</v>
      </c>
      <c r="H18" s="68" t="s">
        <v>645</v>
      </c>
      <c r="I18" s="4" t="str">
        <f>VLOOKUP(C18,WM!$A$1:$B$13,2,FALSE)</f>
        <v>WCU90+BOX</v>
      </c>
      <c r="J18" s="75" t="s">
        <v>665</v>
      </c>
    </row>
    <row r="19" spans="1:10" ht="13.8">
      <c r="A19" s="9" t="s">
        <v>371</v>
      </c>
      <c r="B19" s="33" t="s">
        <v>506</v>
      </c>
      <c r="C19" s="34" t="s">
        <v>5</v>
      </c>
      <c r="D19" s="33" t="s">
        <v>23</v>
      </c>
      <c r="E19" s="9" t="s">
        <v>664</v>
      </c>
      <c r="F19" s="34" t="s">
        <v>3</v>
      </c>
      <c r="G19" s="34" t="s">
        <v>3</v>
      </c>
      <c r="H19" s="68" t="s">
        <v>645</v>
      </c>
      <c r="I19" s="4" t="str">
        <f>VLOOKUP(C19,WM!$A$1:$B$13,2,FALSE)</f>
        <v>WCU90+BOX</v>
      </c>
      <c r="J19" s="75" t="s">
        <v>665</v>
      </c>
    </row>
    <row r="20" spans="1:10" ht="13.8">
      <c r="A20" s="9" t="s">
        <v>374</v>
      </c>
      <c r="B20" s="33" t="s">
        <v>507</v>
      </c>
      <c r="C20" s="34" t="s">
        <v>5</v>
      </c>
      <c r="D20" s="33" t="s">
        <v>23</v>
      </c>
      <c r="E20" s="9" t="s">
        <v>664</v>
      </c>
      <c r="F20" s="34" t="s">
        <v>3</v>
      </c>
      <c r="G20" s="34" t="s">
        <v>3</v>
      </c>
      <c r="H20" s="68" t="s">
        <v>645</v>
      </c>
      <c r="I20" s="4" t="str">
        <f>VLOOKUP(C20,WM!$A$1:$B$13,2,FALSE)</f>
        <v>WCU90+BOX</v>
      </c>
      <c r="J20" s="75" t="s">
        <v>665</v>
      </c>
    </row>
    <row r="21" spans="1:10" ht="13.8">
      <c r="A21" s="9" t="s">
        <v>375</v>
      </c>
      <c r="B21" s="33" t="s">
        <v>508</v>
      </c>
      <c r="C21" s="34" t="s">
        <v>5</v>
      </c>
      <c r="D21" s="33" t="s">
        <v>23</v>
      </c>
      <c r="E21" s="9" t="s">
        <v>664</v>
      </c>
      <c r="F21" s="34" t="s">
        <v>3</v>
      </c>
      <c r="G21" s="34" t="s">
        <v>3</v>
      </c>
      <c r="H21" s="68" t="s">
        <v>645</v>
      </c>
      <c r="I21" s="4" t="str">
        <f>VLOOKUP(C21,WM!$A$1:$B$13,2,FALSE)</f>
        <v>WCU90+BOX</v>
      </c>
      <c r="J21" s="75" t="s">
        <v>665</v>
      </c>
    </row>
    <row r="22" spans="1:10" ht="13.8">
      <c r="A22" s="9" t="s">
        <v>376</v>
      </c>
      <c r="B22" s="33" t="s">
        <v>509</v>
      </c>
      <c r="C22" s="34" t="s">
        <v>5</v>
      </c>
      <c r="D22" s="33" t="s">
        <v>23</v>
      </c>
      <c r="E22" s="9" t="s">
        <v>664</v>
      </c>
      <c r="F22" s="34" t="s">
        <v>3</v>
      </c>
      <c r="G22" s="34" t="s">
        <v>3</v>
      </c>
      <c r="H22" s="68" t="s">
        <v>645</v>
      </c>
      <c r="I22" s="4" t="str">
        <f>VLOOKUP(C22,WM!$A$1:$B$13,2,FALSE)</f>
        <v>WCU90+BOX</v>
      </c>
      <c r="J22" s="75" t="s">
        <v>665</v>
      </c>
    </row>
    <row r="23" spans="1:10" ht="13.8">
      <c r="A23" s="9" t="s">
        <v>379</v>
      </c>
      <c r="B23" s="33" t="s">
        <v>510</v>
      </c>
      <c r="C23" s="34" t="s">
        <v>6</v>
      </c>
      <c r="D23" s="33" t="s">
        <v>23</v>
      </c>
      <c r="E23" s="9" t="s">
        <v>664</v>
      </c>
      <c r="F23" s="34" t="s">
        <v>3</v>
      </c>
      <c r="G23" s="34" t="s">
        <v>3</v>
      </c>
      <c r="H23" s="68" t="s">
        <v>645</v>
      </c>
      <c r="I23" s="4" t="str">
        <f>VLOOKUP(C23,WM!$A$1:$B$13,2,FALSE)</f>
        <v>WCU115+BOX</v>
      </c>
      <c r="J23" s="75" t="s">
        <v>665</v>
      </c>
    </row>
    <row r="24" spans="1:10" ht="13.8">
      <c r="A24" s="9" t="s">
        <v>380</v>
      </c>
      <c r="B24" s="33" t="s">
        <v>511</v>
      </c>
      <c r="C24" s="34" t="s">
        <v>6</v>
      </c>
      <c r="D24" s="33" t="s">
        <v>23</v>
      </c>
      <c r="E24" s="9" t="s">
        <v>664</v>
      </c>
      <c r="F24" s="34" t="s">
        <v>3</v>
      </c>
      <c r="G24" s="34" t="s">
        <v>3</v>
      </c>
      <c r="H24" s="68" t="s">
        <v>645</v>
      </c>
      <c r="I24" s="4" t="str">
        <f>VLOOKUP(C24,WM!$A$1:$B$13,2,FALSE)</f>
        <v>WCU115+BOX</v>
      </c>
      <c r="J24" s="75" t="s">
        <v>665</v>
      </c>
    </row>
    <row r="25" spans="1:10" ht="13.8">
      <c r="A25" s="9" t="s">
        <v>381</v>
      </c>
      <c r="B25" s="33" t="s">
        <v>512</v>
      </c>
      <c r="C25" s="34" t="s">
        <v>6</v>
      </c>
      <c r="D25" s="33" t="s">
        <v>23</v>
      </c>
      <c r="E25" s="9" t="s">
        <v>664</v>
      </c>
      <c r="F25" s="34" t="s">
        <v>3</v>
      </c>
      <c r="G25" s="34" t="s">
        <v>3</v>
      </c>
      <c r="H25" s="68" t="s">
        <v>645</v>
      </c>
      <c r="I25" s="4" t="str">
        <f>VLOOKUP(C25,WM!$A$1:$B$13,2,FALSE)</f>
        <v>WCU115+BOX</v>
      </c>
      <c r="J25" s="75" t="s">
        <v>665</v>
      </c>
    </row>
    <row r="26" spans="1:10" ht="13.8">
      <c r="A26" s="9" t="s">
        <v>384</v>
      </c>
      <c r="B26" s="33" t="s">
        <v>513</v>
      </c>
      <c r="C26" s="34" t="s">
        <v>7</v>
      </c>
      <c r="D26" s="33" t="s">
        <v>37</v>
      </c>
      <c r="E26" s="9" t="s">
        <v>664</v>
      </c>
      <c r="F26" s="34" t="s">
        <v>3</v>
      </c>
      <c r="G26" s="34" t="s">
        <v>3</v>
      </c>
      <c r="H26" s="68" t="s">
        <v>645</v>
      </c>
      <c r="I26" s="4" t="str">
        <f>VLOOKUP(C26,WM!$A$1:$B$13,2,FALSE)</f>
        <v>WCU150+BOX</v>
      </c>
      <c r="J26" s="75" t="s">
        <v>665</v>
      </c>
    </row>
    <row r="27" spans="1:10" ht="13.8">
      <c r="A27" s="9" t="s">
        <v>385</v>
      </c>
      <c r="B27" s="33" t="s">
        <v>514</v>
      </c>
      <c r="C27" s="34" t="s">
        <v>7</v>
      </c>
      <c r="D27" s="33" t="s">
        <v>37</v>
      </c>
      <c r="E27" s="9" t="s">
        <v>664</v>
      </c>
      <c r="F27" s="34" t="s">
        <v>3</v>
      </c>
      <c r="G27" s="34" t="s">
        <v>3</v>
      </c>
      <c r="H27" s="68" t="s">
        <v>645</v>
      </c>
      <c r="I27" s="4" t="str">
        <f>VLOOKUP(C27,WM!$A$1:$B$13,2,FALSE)</f>
        <v>WCU150+BOX</v>
      </c>
      <c r="J27" s="75" t="s">
        <v>665</v>
      </c>
    </row>
    <row r="28" spans="1:10" ht="13.8">
      <c r="A28" s="9" t="s">
        <v>386</v>
      </c>
      <c r="B28" s="33" t="s">
        <v>515</v>
      </c>
      <c r="C28" s="34" t="s">
        <v>7</v>
      </c>
      <c r="D28" s="33" t="s">
        <v>37</v>
      </c>
      <c r="E28" s="9" t="s">
        <v>664</v>
      </c>
      <c r="F28" s="34" t="s">
        <v>3</v>
      </c>
      <c r="G28" s="34" t="s">
        <v>3</v>
      </c>
      <c r="H28" s="68" t="s">
        <v>645</v>
      </c>
      <c r="I28" s="4" t="str">
        <f>VLOOKUP(C28,WM!$A$1:$B$13,2,FALSE)</f>
        <v>WCU150+BOX</v>
      </c>
      <c r="J28" s="75" t="s">
        <v>665</v>
      </c>
    </row>
    <row r="29" spans="1:10" ht="13.8">
      <c r="A29" s="49" t="s">
        <v>287</v>
      </c>
      <c r="B29" s="39" t="s">
        <v>516</v>
      </c>
      <c r="C29" s="38" t="s">
        <v>5</v>
      </c>
      <c r="D29" s="39" t="s">
        <v>23</v>
      </c>
      <c r="E29" s="9" t="s">
        <v>664</v>
      </c>
      <c r="F29" s="38" t="s">
        <v>3</v>
      </c>
      <c r="G29" s="38" t="s">
        <v>286</v>
      </c>
      <c r="H29" s="68" t="s">
        <v>645</v>
      </c>
      <c r="I29" s="4" t="str">
        <f>VLOOKUP(C29,WM!$A$1:$B$13,2,FALSE)</f>
        <v>WCU90+BOX</v>
      </c>
      <c r="J29" s="75" t="s">
        <v>665</v>
      </c>
    </row>
    <row r="30" spans="1:10" ht="13.8">
      <c r="A30" s="49" t="s">
        <v>288</v>
      </c>
      <c r="B30" s="39" t="s">
        <v>490</v>
      </c>
      <c r="C30" s="38" t="s">
        <v>5</v>
      </c>
      <c r="D30" s="39" t="s">
        <v>23</v>
      </c>
      <c r="E30" s="9" t="s">
        <v>664</v>
      </c>
      <c r="F30" s="38" t="s">
        <v>3</v>
      </c>
      <c r="G30" s="38" t="s">
        <v>286</v>
      </c>
      <c r="H30" s="68" t="s">
        <v>645</v>
      </c>
      <c r="I30" s="4" t="str">
        <f>VLOOKUP(C30,WM!$A$1:$B$13,2,FALSE)</f>
        <v>WCU90+BOX</v>
      </c>
      <c r="J30" s="75" t="s">
        <v>665</v>
      </c>
    </row>
    <row r="31" spans="1:10" ht="13.8">
      <c r="A31" s="49" t="s">
        <v>289</v>
      </c>
      <c r="B31" s="39" t="s">
        <v>516</v>
      </c>
      <c r="C31" s="38" t="s">
        <v>5</v>
      </c>
      <c r="D31" s="39" t="s">
        <v>23</v>
      </c>
      <c r="E31" s="9" t="s">
        <v>664</v>
      </c>
      <c r="F31" s="38" t="s">
        <v>3</v>
      </c>
      <c r="G31" s="38" t="s">
        <v>286</v>
      </c>
      <c r="H31" s="68" t="s">
        <v>645</v>
      </c>
      <c r="I31" s="4" t="str">
        <f>VLOOKUP(C31,WM!$A$1:$B$13,2,FALSE)</f>
        <v>WCU90+BOX</v>
      </c>
      <c r="J31" s="75" t="s">
        <v>665</v>
      </c>
    </row>
    <row r="32" spans="1:10" ht="13.8">
      <c r="A32" s="49" t="s">
        <v>292</v>
      </c>
      <c r="B32" s="39" t="s">
        <v>517</v>
      </c>
      <c r="C32" s="38" t="s">
        <v>5</v>
      </c>
      <c r="D32" s="39" t="s">
        <v>23</v>
      </c>
      <c r="E32" s="9" t="s">
        <v>664</v>
      </c>
      <c r="F32" s="38" t="s">
        <v>3</v>
      </c>
      <c r="G32" s="38" t="s">
        <v>17</v>
      </c>
      <c r="H32" s="68" t="s">
        <v>645</v>
      </c>
      <c r="I32" s="4" t="str">
        <f>VLOOKUP(C32,WM!$A$1:$B$13,2,FALSE)</f>
        <v>WCU90+BOX</v>
      </c>
      <c r="J32" s="75" t="s">
        <v>665</v>
      </c>
    </row>
    <row r="33" spans="1:10" ht="13.8">
      <c r="A33" s="49" t="s">
        <v>293</v>
      </c>
      <c r="B33" s="39" t="s">
        <v>493</v>
      </c>
      <c r="C33" s="38" t="s">
        <v>5</v>
      </c>
      <c r="D33" s="39" t="s">
        <v>23</v>
      </c>
      <c r="E33" s="9" t="s">
        <v>664</v>
      </c>
      <c r="F33" s="38" t="s">
        <v>3</v>
      </c>
      <c r="G33" s="38" t="s">
        <v>17</v>
      </c>
      <c r="H33" s="68" t="s">
        <v>645</v>
      </c>
      <c r="I33" s="4" t="str">
        <f>VLOOKUP(C33,WM!$A$1:$B$13,2,FALSE)</f>
        <v>WCU90+BOX</v>
      </c>
      <c r="J33" s="75" t="s">
        <v>665</v>
      </c>
    </row>
    <row r="34" spans="1:10" ht="13.8">
      <c r="A34" s="49" t="s">
        <v>294</v>
      </c>
      <c r="B34" s="39" t="s">
        <v>517</v>
      </c>
      <c r="C34" s="38" t="s">
        <v>5</v>
      </c>
      <c r="D34" s="39" t="s">
        <v>23</v>
      </c>
      <c r="E34" s="9" t="s">
        <v>664</v>
      </c>
      <c r="F34" s="38" t="s">
        <v>3</v>
      </c>
      <c r="G34" s="38" t="s">
        <v>17</v>
      </c>
      <c r="H34" s="68" t="s">
        <v>645</v>
      </c>
      <c r="I34" s="4" t="str">
        <f>VLOOKUP(C34,WM!$A$1:$B$13,2,FALSE)</f>
        <v>WCU90+BOX</v>
      </c>
      <c r="J34" s="75" t="s">
        <v>665</v>
      </c>
    </row>
    <row r="35" spans="1:10" ht="13.8">
      <c r="A35" s="49" t="s">
        <v>297</v>
      </c>
      <c r="B35" s="39" t="s">
        <v>518</v>
      </c>
      <c r="C35" s="38" t="s">
        <v>14</v>
      </c>
      <c r="D35" s="39" t="s">
        <v>12</v>
      </c>
      <c r="E35" s="9" t="s">
        <v>664</v>
      </c>
      <c r="F35" s="38" t="s">
        <v>3</v>
      </c>
      <c r="G35" s="38" t="s">
        <v>3</v>
      </c>
      <c r="H35" s="68" t="s">
        <v>645</v>
      </c>
      <c r="I35" s="4" t="str">
        <f>VLOOKUP(C35,WM!$A$1:$B$13,2,FALSE)</f>
        <v>WCU45+BOX</v>
      </c>
      <c r="J35" s="75" t="s">
        <v>665</v>
      </c>
    </row>
    <row r="36" spans="1:10" ht="13.8">
      <c r="A36" s="49" t="s">
        <v>298</v>
      </c>
      <c r="B36" s="39" t="s">
        <v>496</v>
      </c>
      <c r="C36" s="38" t="s">
        <v>14</v>
      </c>
      <c r="D36" s="39" t="s">
        <v>12</v>
      </c>
      <c r="E36" s="9" t="s">
        <v>664</v>
      </c>
      <c r="F36" s="38" t="s">
        <v>3</v>
      </c>
      <c r="G36" s="38" t="s">
        <v>3</v>
      </c>
      <c r="H36" s="68" t="s">
        <v>645</v>
      </c>
      <c r="I36" s="4" t="str">
        <f>VLOOKUP(C36,WM!$A$1:$B$13,2,FALSE)</f>
        <v>WCU45+BOX</v>
      </c>
      <c r="J36" s="75" t="s">
        <v>665</v>
      </c>
    </row>
    <row r="37" spans="1:10" ht="13.8">
      <c r="A37" s="49" t="s">
        <v>299</v>
      </c>
      <c r="B37" s="39" t="s">
        <v>518</v>
      </c>
      <c r="C37" s="38" t="s">
        <v>14</v>
      </c>
      <c r="D37" s="39" t="s">
        <v>12</v>
      </c>
      <c r="E37" s="9" t="s">
        <v>664</v>
      </c>
      <c r="F37" s="38" t="s">
        <v>3</v>
      </c>
      <c r="G37" s="38" t="s">
        <v>3</v>
      </c>
      <c r="H37" s="68" t="s">
        <v>645</v>
      </c>
      <c r="I37" s="4" t="str">
        <f>VLOOKUP(C37,WM!$A$1:$B$13,2,FALSE)</f>
        <v>WCU45+BOX</v>
      </c>
      <c r="J37" s="75" t="s">
        <v>665</v>
      </c>
    </row>
    <row r="38" spans="1:10" ht="13.8">
      <c r="A38" s="49" t="s">
        <v>302</v>
      </c>
      <c r="B38" s="39" t="s">
        <v>519</v>
      </c>
      <c r="C38" s="38" t="s">
        <v>5</v>
      </c>
      <c r="D38" s="39" t="s">
        <v>23</v>
      </c>
      <c r="E38" s="9" t="s">
        <v>664</v>
      </c>
      <c r="F38" s="38" t="s">
        <v>3</v>
      </c>
      <c r="G38" s="38" t="s">
        <v>3</v>
      </c>
      <c r="H38" s="68" t="s">
        <v>645</v>
      </c>
      <c r="I38" s="4" t="str">
        <f>VLOOKUP(C38,WM!$A$1:$B$13,2,FALSE)</f>
        <v>WCU90+BOX</v>
      </c>
      <c r="J38" s="75" t="s">
        <v>665</v>
      </c>
    </row>
    <row r="39" spans="1:10" ht="13.8">
      <c r="A39" s="49" t="s">
        <v>304</v>
      </c>
      <c r="B39" s="39" t="s">
        <v>499</v>
      </c>
      <c r="C39" s="38" t="s">
        <v>5</v>
      </c>
      <c r="D39" s="39" t="s">
        <v>23</v>
      </c>
      <c r="E39" s="9" t="s">
        <v>664</v>
      </c>
      <c r="F39" s="38" t="s">
        <v>3</v>
      </c>
      <c r="G39" s="38" t="s">
        <v>3</v>
      </c>
      <c r="H39" s="68" t="s">
        <v>645</v>
      </c>
      <c r="I39" s="4" t="str">
        <f>VLOOKUP(C39,WM!$A$1:$B$13,2,FALSE)</f>
        <v>WCU90+BOX</v>
      </c>
      <c r="J39" s="75" t="s">
        <v>665</v>
      </c>
    </row>
    <row r="40" spans="1:10" ht="13.8">
      <c r="A40" s="49" t="s">
        <v>305</v>
      </c>
      <c r="B40" s="39" t="s">
        <v>519</v>
      </c>
      <c r="C40" s="38" t="s">
        <v>5</v>
      </c>
      <c r="D40" s="39" t="s">
        <v>23</v>
      </c>
      <c r="E40" s="9" t="s">
        <v>664</v>
      </c>
      <c r="F40" s="38" t="s">
        <v>3</v>
      </c>
      <c r="G40" s="38" t="s">
        <v>3</v>
      </c>
      <c r="H40" s="68" t="s">
        <v>645</v>
      </c>
      <c r="I40" s="4" t="str">
        <f>VLOOKUP(C40,WM!$A$1:$B$13,2,FALSE)</f>
        <v>WCU90+BOX</v>
      </c>
      <c r="J40" s="75" t="s">
        <v>665</v>
      </c>
    </row>
    <row r="41" spans="1:10" ht="13.8">
      <c r="A41" s="49" t="s">
        <v>307</v>
      </c>
      <c r="B41" s="39" t="s">
        <v>520</v>
      </c>
      <c r="C41" s="38" t="s">
        <v>5</v>
      </c>
      <c r="D41" s="39" t="s">
        <v>23</v>
      </c>
      <c r="E41" s="9" t="s">
        <v>664</v>
      </c>
      <c r="F41" s="38" t="s">
        <v>3</v>
      </c>
      <c r="G41" s="38" t="s">
        <v>3</v>
      </c>
      <c r="H41" s="68" t="s">
        <v>645</v>
      </c>
      <c r="I41" s="4" t="str">
        <f>VLOOKUP(C41,WM!$A$1:$B$13,2,FALSE)</f>
        <v>WCU90+BOX</v>
      </c>
      <c r="J41" s="75" t="s">
        <v>665</v>
      </c>
    </row>
    <row r="42" spans="1:10" ht="13.8">
      <c r="A42" s="49" t="s">
        <v>308</v>
      </c>
      <c r="B42" s="39" t="s">
        <v>502</v>
      </c>
      <c r="C42" s="38" t="s">
        <v>5</v>
      </c>
      <c r="D42" s="39" t="s">
        <v>23</v>
      </c>
      <c r="E42" s="9" t="s">
        <v>664</v>
      </c>
      <c r="F42" s="38" t="s">
        <v>3</v>
      </c>
      <c r="G42" s="38" t="s">
        <v>3</v>
      </c>
      <c r="H42" s="68" t="s">
        <v>645</v>
      </c>
      <c r="I42" s="4" t="str">
        <f>VLOOKUP(C42,WM!$A$1:$B$13,2,FALSE)</f>
        <v>WCU90+BOX</v>
      </c>
      <c r="J42" s="75" t="s">
        <v>665</v>
      </c>
    </row>
    <row r="43" spans="1:10" ht="13.8">
      <c r="A43" s="49" t="s">
        <v>309</v>
      </c>
      <c r="B43" s="39" t="s">
        <v>520</v>
      </c>
      <c r="C43" s="38" t="s">
        <v>5</v>
      </c>
      <c r="D43" s="39" t="s">
        <v>23</v>
      </c>
      <c r="E43" s="9" t="s">
        <v>664</v>
      </c>
      <c r="F43" s="38" t="s">
        <v>3</v>
      </c>
      <c r="G43" s="38" t="s">
        <v>3</v>
      </c>
      <c r="H43" s="68" t="s">
        <v>645</v>
      </c>
      <c r="I43" s="4" t="str">
        <f>VLOOKUP(C43,WM!$A$1:$B$13,2,FALSE)</f>
        <v>WCU90+BOX</v>
      </c>
      <c r="J43" s="75" t="s">
        <v>665</v>
      </c>
    </row>
    <row r="44" spans="1:10" ht="13.8">
      <c r="A44" s="49" t="s">
        <v>343</v>
      </c>
      <c r="B44" s="39" t="s">
        <v>521</v>
      </c>
      <c r="C44" s="38" t="s">
        <v>5</v>
      </c>
      <c r="D44" s="39" t="s">
        <v>23</v>
      </c>
      <c r="E44" s="9" t="s">
        <v>664</v>
      </c>
      <c r="F44" s="38" t="s">
        <v>3</v>
      </c>
      <c r="G44" s="38" t="s">
        <v>3</v>
      </c>
      <c r="H44" s="68" t="s">
        <v>645</v>
      </c>
      <c r="I44" s="4" t="str">
        <f>VLOOKUP(C44,WM!$A$1:$B$13,2,FALSE)</f>
        <v>WCU90+BOX</v>
      </c>
      <c r="J44" s="75" t="s">
        <v>665</v>
      </c>
    </row>
    <row r="45" spans="1:10" ht="13.8">
      <c r="A45" s="49" t="s">
        <v>312</v>
      </c>
      <c r="B45" s="39" t="s">
        <v>505</v>
      </c>
      <c r="C45" s="38" t="s">
        <v>5</v>
      </c>
      <c r="D45" s="39" t="s">
        <v>23</v>
      </c>
      <c r="E45" s="9" t="s">
        <v>664</v>
      </c>
      <c r="F45" s="38" t="s">
        <v>3</v>
      </c>
      <c r="G45" s="38" t="s">
        <v>3</v>
      </c>
      <c r="H45" s="68" t="s">
        <v>645</v>
      </c>
      <c r="I45" s="4" t="str">
        <f>VLOOKUP(C45,WM!$A$1:$B$13,2,FALSE)</f>
        <v>WCU90+BOX</v>
      </c>
      <c r="J45" s="75" t="s">
        <v>665</v>
      </c>
    </row>
    <row r="46" spans="1:10" ht="13.8">
      <c r="A46" s="49" t="s">
        <v>313</v>
      </c>
      <c r="B46" s="39" t="s">
        <v>521</v>
      </c>
      <c r="C46" s="38" t="s">
        <v>5</v>
      </c>
      <c r="D46" s="39" t="s">
        <v>23</v>
      </c>
      <c r="E46" s="9" t="s">
        <v>664</v>
      </c>
      <c r="F46" s="38" t="s">
        <v>3</v>
      </c>
      <c r="G46" s="38" t="s">
        <v>3</v>
      </c>
      <c r="H46" s="68" t="s">
        <v>645</v>
      </c>
      <c r="I46" s="4" t="str">
        <f>VLOOKUP(C46,WM!$A$1:$B$13,2,FALSE)</f>
        <v>WCU90+BOX</v>
      </c>
      <c r="J46" s="75" t="s">
        <v>665</v>
      </c>
    </row>
    <row r="47" spans="1:10" ht="13.8">
      <c r="A47" s="49" t="s">
        <v>316</v>
      </c>
      <c r="B47" s="39" t="s">
        <v>522</v>
      </c>
      <c r="C47" s="38" t="s">
        <v>6</v>
      </c>
      <c r="D47" s="39" t="s">
        <v>23</v>
      </c>
      <c r="E47" s="9" t="s">
        <v>664</v>
      </c>
      <c r="F47" s="38" t="s">
        <v>3</v>
      </c>
      <c r="G47" s="38" t="s">
        <v>3</v>
      </c>
      <c r="H47" s="68" t="s">
        <v>645</v>
      </c>
      <c r="I47" s="4" t="str">
        <f>VLOOKUP(C47,WM!$A$1:$B$13,2,FALSE)</f>
        <v>WCU115+BOX</v>
      </c>
      <c r="J47" s="75" t="s">
        <v>665</v>
      </c>
    </row>
    <row r="48" spans="1:10" ht="13.8">
      <c r="A48" s="49" t="s">
        <v>317</v>
      </c>
      <c r="B48" s="39" t="s">
        <v>508</v>
      </c>
      <c r="C48" s="38" t="s">
        <v>6</v>
      </c>
      <c r="D48" s="39" t="s">
        <v>23</v>
      </c>
      <c r="E48" s="9" t="s">
        <v>664</v>
      </c>
      <c r="F48" s="38" t="s">
        <v>3</v>
      </c>
      <c r="G48" s="38" t="s">
        <v>3</v>
      </c>
      <c r="H48" s="68" t="s">
        <v>645</v>
      </c>
      <c r="I48" s="4" t="str">
        <f>VLOOKUP(C48,WM!$A$1:$B$13,2,FALSE)</f>
        <v>WCU115+BOX</v>
      </c>
      <c r="J48" s="75" t="s">
        <v>665</v>
      </c>
    </row>
    <row r="49" spans="1:10" ht="13.8">
      <c r="A49" s="49" t="s">
        <v>470</v>
      </c>
      <c r="B49" s="39" t="s">
        <v>522</v>
      </c>
      <c r="C49" s="38" t="s">
        <v>6</v>
      </c>
      <c r="D49" s="39" t="s">
        <v>23</v>
      </c>
      <c r="E49" s="9" t="s">
        <v>664</v>
      </c>
      <c r="F49" s="38" t="s">
        <v>3</v>
      </c>
      <c r="G49" s="38" t="s">
        <v>3</v>
      </c>
      <c r="H49" s="68" t="s">
        <v>645</v>
      </c>
      <c r="I49" s="4" t="str">
        <f>VLOOKUP(C49,WM!$A$1:$B$13,2,FALSE)</f>
        <v>WCU115+BOX</v>
      </c>
      <c r="J49" s="75" t="s">
        <v>665</v>
      </c>
    </row>
    <row r="50" spans="1:10" ht="13.8">
      <c r="A50" s="49" t="s">
        <v>471</v>
      </c>
      <c r="B50" s="39" t="s">
        <v>523</v>
      </c>
      <c r="C50" s="38" t="s">
        <v>6</v>
      </c>
      <c r="D50" s="39" t="s">
        <v>23</v>
      </c>
      <c r="E50" s="9" t="s">
        <v>664</v>
      </c>
      <c r="F50" s="38" t="s">
        <v>3</v>
      </c>
      <c r="G50" s="38" t="s">
        <v>3</v>
      </c>
      <c r="H50" s="68" t="s">
        <v>645</v>
      </c>
      <c r="I50" s="4" t="str">
        <f>VLOOKUP(C50,WM!$A$1:$B$13,2,FALSE)</f>
        <v>WCU115+BOX</v>
      </c>
      <c r="J50" s="75" t="s">
        <v>665</v>
      </c>
    </row>
    <row r="51" spans="1:10" ht="13.8">
      <c r="A51" s="49" t="s">
        <v>472</v>
      </c>
      <c r="B51" s="39" t="s">
        <v>511</v>
      </c>
      <c r="C51" s="38" t="s">
        <v>6</v>
      </c>
      <c r="D51" s="39" t="s">
        <v>23</v>
      </c>
      <c r="E51" s="9" t="s">
        <v>664</v>
      </c>
      <c r="F51" s="38" t="s">
        <v>3</v>
      </c>
      <c r="G51" s="38" t="s">
        <v>3</v>
      </c>
      <c r="H51" s="68" t="s">
        <v>645</v>
      </c>
      <c r="I51" s="4" t="str">
        <f>VLOOKUP(C51,WM!$A$1:$B$13,2,FALSE)</f>
        <v>WCU115+BOX</v>
      </c>
      <c r="J51" s="75" t="s">
        <v>665</v>
      </c>
    </row>
    <row r="52" spans="1:10" ht="13.8">
      <c r="A52" s="49" t="s">
        <v>318</v>
      </c>
      <c r="B52" s="39" t="s">
        <v>523</v>
      </c>
      <c r="C52" s="38" t="s">
        <v>6</v>
      </c>
      <c r="D52" s="39" t="s">
        <v>23</v>
      </c>
      <c r="E52" s="9" t="s">
        <v>664</v>
      </c>
      <c r="F52" s="38" t="s">
        <v>3</v>
      </c>
      <c r="G52" s="38" t="s">
        <v>3</v>
      </c>
      <c r="H52" s="68" t="s">
        <v>645</v>
      </c>
      <c r="I52" s="4" t="str">
        <f>VLOOKUP(C52,WM!$A$1:$B$13,2,FALSE)</f>
        <v>WCU115+BOX</v>
      </c>
      <c r="J52" s="75" t="s">
        <v>665</v>
      </c>
    </row>
    <row r="53" spans="1:10" ht="13.8">
      <c r="A53" s="49" t="s">
        <v>327</v>
      </c>
      <c r="B53" s="39" t="s">
        <v>524</v>
      </c>
      <c r="C53" s="38" t="s">
        <v>7</v>
      </c>
      <c r="D53" s="39" t="s">
        <v>37</v>
      </c>
      <c r="E53" s="9" t="s">
        <v>664</v>
      </c>
      <c r="F53" s="38" t="s">
        <v>3</v>
      </c>
      <c r="G53" s="38" t="s">
        <v>3</v>
      </c>
      <c r="H53" s="68" t="s">
        <v>645</v>
      </c>
      <c r="I53" s="4" t="str">
        <f>VLOOKUP(C53,WM!$A$1:$B$13,2,FALSE)</f>
        <v>WCU150+BOX</v>
      </c>
      <c r="J53" s="75" t="s">
        <v>665</v>
      </c>
    </row>
    <row r="54" spans="1:10" ht="13.8">
      <c r="A54" s="49" t="s">
        <v>321</v>
      </c>
      <c r="B54" s="39" t="s">
        <v>514</v>
      </c>
      <c r="C54" s="38" t="s">
        <v>7</v>
      </c>
      <c r="D54" s="39" t="s">
        <v>37</v>
      </c>
      <c r="E54" s="9" t="s">
        <v>664</v>
      </c>
      <c r="F54" s="38" t="s">
        <v>3</v>
      </c>
      <c r="G54" s="38" t="s">
        <v>3</v>
      </c>
      <c r="H54" s="68" t="s">
        <v>645</v>
      </c>
      <c r="I54" s="4" t="str">
        <f>VLOOKUP(C54,WM!$A$1:$B$13,2,FALSE)</f>
        <v>WCU150+BOX</v>
      </c>
      <c r="J54" s="75" t="s">
        <v>665</v>
      </c>
    </row>
    <row r="55" spans="1:10" ht="13.8">
      <c r="A55" s="49" t="s">
        <v>322</v>
      </c>
      <c r="B55" s="39" t="s">
        <v>524</v>
      </c>
      <c r="C55" s="38" t="s">
        <v>7</v>
      </c>
      <c r="D55" s="39" t="s">
        <v>37</v>
      </c>
      <c r="E55" s="9" t="s">
        <v>664</v>
      </c>
      <c r="F55" s="38" t="s">
        <v>3</v>
      </c>
      <c r="G55" s="38" t="s">
        <v>3</v>
      </c>
      <c r="H55" s="68" t="s">
        <v>645</v>
      </c>
      <c r="I55" s="4" t="str">
        <f>VLOOKUP(C55,WM!$A$1:$B$13,2,FALSE)</f>
        <v>WCU150+BOX</v>
      </c>
      <c r="J55" s="75" t="s">
        <v>665</v>
      </c>
    </row>
    <row r="56" spans="1:10" ht="13.8">
      <c r="A56" s="49" t="s">
        <v>328</v>
      </c>
      <c r="B56" s="39" t="s">
        <v>525</v>
      </c>
      <c r="C56" s="38" t="s">
        <v>8</v>
      </c>
      <c r="D56" s="39" t="s">
        <v>37</v>
      </c>
      <c r="E56" s="9" t="s">
        <v>664</v>
      </c>
      <c r="F56" s="38" t="s">
        <v>3</v>
      </c>
      <c r="G56" s="38" t="s">
        <v>3</v>
      </c>
      <c r="H56" s="68" t="s">
        <v>645</v>
      </c>
      <c r="I56" s="4" t="str">
        <f>VLOOKUP(C56,WM!$A$1:$B$13,2,FALSE)</f>
        <v>WCU200+BOX</v>
      </c>
      <c r="J56" s="75" t="s">
        <v>665</v>
      </c>
    </row>
    <row r="57" spans="1:10" ht="13.8">
      <c r="A57" s="49" t="s">
        <v>329</v>
      </c>
      <c r="B57" s="39" t="s">
        <v>526</v>
      </c>
      <c r="C57" s="38" t="s">
        <v>8</v>
      </c>
      <c r="D57" s="39" t="s">
        <v>37</v>
      </c>
      <c r="E57" s="9" t="s">
        <v>664</v>
      </c>
      <c r="F57" s="38" t="s">
        <v>3</v>
      </c>
      <c r="G57" s="38" t="s">
        <v>3</v>
      </c>
      <c r="H57" s="68" t="s">
        <v>645</v>
      </c>
      <c r="I57" s="4" t="str">
        <f>VLOOKUP(C57,WM!$A$1:$B$13,2,FALSE)</f>
        <v>WCU200+BOX</v>
      </c>
      <c r="J57" s="75" t="s">
        <v>665</v>
      </c>
    </row>
    <row r="58" spans="1:10" ht="13.8">
      <c r="A58" s="49" t="s">
        <v>330</v>
      </c>
      <c r="B58" s="39" t="s">
        <v>525</v>
      </c>
      <c r="C58" s="38" t="s">
        <v>8</v>
      </c>
      <c r="D58" s="39" t="s">
        <v>37</v>
      </c>
      <c r="E58" s="9" t="s">
        <v>664</v>
      </c>
      <c r="F58" s="38" t="s">
        <v>3</v>
      </c>
      <c r="G58" s="38" t="s">
        <v>3</v>
      </c>
      <c r="H58" s="68" t="s">
        <v>645</v>
      </c>
      <c r="I58" s="4" t="str">
        <f>VLOOKUP(C58,WM!$A$1:$B$13,2,FALSE)</f>
        <v>WCU200+BOX</v>
      </c>
      <c r="J58" s="75" t="s">
        <v>665</v>
      </c>
    </row>
    <row r="59" spans="1:10" ht="13.8">
      <c r="A59" s="49" t="s">
        <v>333</v>
      </c>
      <c r="B59" s="39" t="s">
        <v>527</v>
      </c>
      <c r="C59" s="38" t="s">
        <v>8</v>
      </c>
      <c r="D59" s="39" t="s">
        <v>37</v>
      </c>
      <c r="E59" s="9" t="s">
        <v>664</v>
      </c>
      <c r="F59" s="38" t="s">
        <v>3</v>
      </c>
      <c r="G59" s="38" t="s">
        <v>3</v>
      </c>
      <c r="H59" s="68" t="s">
        <v>645</v>
      </c>
      <c r="I59" s="4" t="str">
        <f>VLOOKUP(C59,WM!$A$1:$B$13,2,FALSE)</f>
        <v>WCU200+BOX</v>
      </c>
      <c r="J59" s="75" t="s">
        <v>665</v>
      </c>
    </row>
    <row r="60" spans="1:10" ht="13.8">
      <c r="A60" s="49" t="s">
        <v>334</v>
      </c>
      <c r="B60" s="39" t="s">
        <v>528</v>
      </c>
      <c r="C60" s="38" t="s">
        <v>8</v>
      </c>
      <c r="D60" s="39" t="s">
        <v>37</v>
      </c>
      <c r="E60" s="9" t="s">
        <v>664</v>
      </c>
      <c r="F60" s="38" t="s">
        <v>3</v>
      </c>
      <c r="G60" s="38" t="s">
        <v>3</v>
      </c>
      <c r="H60" s="68" t="s">
        <v>645</v>
      </c>
      <c r="I60" s="4" t="str">
        <f>VLOOKUP(C60,WM!$A$1:$B$13,2,FALSE)</f>
        <v>WCU200+BOX</v>
      </c>
      <c r="J60" s="75" t="s">
        <v>665</v>
      </c>
    </row>
    <row r="61" spans="1:10" ht="13.8">
      <c r="A61" s="49" t="s">
        <v>335</v>
      </c>
      <c r="B61" s="39" t="s">
        <v>527</v>
      </c>
      <c r="C61" s="38" t="s">
        <v>8</v>
      </c>
      <c r="D61" s="39" t="s">
        <v>37</v>
      </c>
      <c r="E61" s="9" t="s">
        <v>664</v>
      </c>
      <c r="F61" s="38" t="s">
        <v>3</v>
      </c>
      <c r="G61" s="38" t="s">
        <v>3</v>
      </c>
      <c r="H61" s="68" t="s">
        <v>645</v>
      </c>
      <c r="I61" s="4" t="str">
        <f>VLOOKUP(C61,WM!$A$1:$B$13,2,FALSE)</f>
        <v>WCU200+BOX</v>
      </c>
      <c r="J61" s="75" t="s">
        <v>665</v>
      </c>
    </row>
    <row r="62" spans="1:10" ht="13.8">
      <c r="A62" s="49" t="s">
        <v>338</v>
      </c>
      <c r="B62" s="39" t="s">
        <v>529</v>
      </c>
      <c r="C62" s="38" t="s">
        <v>103</v>
      </c>
      <c r="D62" s="39" t="s">
        <v>37</v>
      </c>
      <c r="E62" s="9" t="s">
        <v>664</v>
      </c>
      <c r="F62" s="38" t="s">
        <v>3</v>
      </c>
      <c r="G62" s="38" t="s">
        <v>3</v>
      </c>
      <c r="H62" s="68" t="s">
        <v>645</v>
      </c>
      <c r="I62" s="4" t="str">
        <f>VLOOKUP(C62,WM!$A$1:$B$13,2,FALSE)</f>
        <v>WCU250+BOX</v>
      </c>
      <c r="J62" s="75" t="s">
        <v>665</v>
      </c>
    </row>
    <row r="63" spans="1:10" ht="13.8">
      <c r="A63" s="49" t="s">
        <v>339</v>
      </c>
      <c r="B63" s="39" t="s">
        <v>530</v>
      </c>
      <c r="C63" s="38" t="s">
        <v>103</v>
      </c>
      <c r="D63" s="39" t="s">
        <v>37</v>
      </c>
      <c r="E63" s="9" t="s">
        <v>664</v>
      </c>
      <c r="F63" s="38" t="s">
        <v>3</v>
      </c>
      <c r="G63" s="38" t="s">
        <v>3</v>
      </c>
      <c r="H63" s="68" t="s">
        <v>645</v>
      </c>
      <c r="I63" s="4" t="str">
        <f>VLOOKUP(C63,WM!$A$1:$B$13,2,FALSE)</f>
        <v>WCU250+BOX</v>
      </c>
      <c r="J63" s="75" t="s">
        <v>665</v>
      </c>
    </row>
    <row r="64" spans="1:10" ht="13.8">
      <c r="A64" s="49" t="s">
        <v>340</v>
      </c>
      <c r="B64" s="39" t="s">
        <v>529</v>
      </c>
      <c r="C64" s="38" t="s">
        <v>103</v>
      </c>
      <c r="D64" s="39" t="s">
        <v>37</v>
      </c>
      <c r="E64" s="9" t="s">
        <v>664</v>
      </c>
      <c r="F64" s="38" t="s">
        <v>3</v>
      </c>
      <c r="G64" s="38" t="s">
        <v>3</v>
      </c>
      <c r="H64" s="68" t="s">
        <v>645</v>
      </c>
      <c r="I64" s="4" t="str">
        <f>VLOOKUP(C64,WM!$A$1:$B$13,2,FALSE)</f>
        <v>WCU250+BOX</v>
      </c>
      <c r="J64" s="75" t="s">
        <v>665</v>
      </c>
    </row>
    <row r="65" spans="1:10" ht="13.8">
      <c r="A65" s="50" t="s">
        <v>416</v>
      </c>
      <c r="B65" s="37" t="s">
        <v>531</v>
      </c>
      <c r="C65" s="36" t="s">
        <v>5</v>
      </c>
      <c r="D65" s="37" t="s">
        <v>23</v>
      </c>
      <c r="E65" s="9" t="s">
        <v>664</v>
      </c>
      <c r="F65" s="36" t="s">
        <v>3</v>
      </c>
      <c r="G65" s="36" t="s">
        <v>3</v>
      </c>
      <c r="H65" s="68" t="s">
        <v>645</v>
      </c>
      <c r="I65" s="4" t="str">
        <f>VLOOKUP(C65,WM!$A$1:$B$13,2,FALSE)</f>
        <v>WCU90+BOX</v>
      </c>
      <c r="J65" s="75" t="s">
        <v>665</v>
      </c>
    </row>
    <row r="66" spans="1:10" ht="13.8">
      <c r="A66" s="50" t="s">
        <v>417</v>
      </c>
      <c r="B66" s="37" t="s">
        <v>532</v>
      </c>
      <c r="C66" s="36" t="s">
        <v>5</v>
      </c>
      <c r="D66" s="37" t="s">
        <v>23</v>
      </c>
      <c r="E66" s="9" t="s">
        <v>664</v>
      </c>
      <c r="F66" s="36" t="s">
        <v>3</v>
      </c>
      <c r="G66" s="36" t="s">
        <v>3</v>
      </c>
      <c r="H66" s="68" t="s">
        <v>645</v>
      </c>
      <c r="I66" s="4" t="str">
        <f>VLOOKUP(C66,WM!$A$1:$B$13,2,FALSE)</f>
        <v>WCU90+BOX</v>
      </c>
      <c r="J66" s="75" t="s">
        <v>665</v>
      </c>
    </row>
    <row r="67" spans="1:10" ht="13.8">
      <c r="A67" s="50" t="s">
        <v>418</v>
      </c>
      <c r="B67" s="37" t="s">
        <v>533</v>
      </c>
      <c r="C67" s="36" t="s">
        <v>5</v>
      </c>
      <c r="D67" s="37" t="s">
        <v>23</v>
      </c>
      <c r="E67" s="9" t="s">
        <v>664</v>
      </c>
      <c r="F67" s="36" t="s">
        <v>3</v>
      </c>
      <c r="G67" s="36" t="s">
        <v>3</v>
      </c>
      <c r="H67" s="68" t="s">
        <v>645</v>
      </c>
      <c r="I67" s="4" t="str">
        <f>VLOOKUP(C67,WM!$A$1:$B$13,2,FALSE)</f>
        <v>WCU90+BOX</v>
      </c>
      <c r="J67" s="75" t="s">
        <v>665</v>
      </c>
    </row>
    <row r="68" spans="1:10" ht="13.8">
      <c r="A68" s="50" t="s">
        <v>422</v>
      </c>
      <c r="B68" s="37" t="s">
        <v>534</v>
      </c>
      <c r="C68" s="36" t="s">
        <v>5</v>
      </c>
      <c r="D68" s="37" t="s">
        <v>23</v>
      </c>
      <c r="E68" s="9" t="s">
        <v>664</v>
      </c>
      <c r="F68" s="36" t="s">
        <v>3</v>
      </c>
      <c r="G68" s="36" t="s">
        <v>3</v>
      </c>
      <c r="H68" s="68" t="s">
        <v>645</v>
      </c>
      <c r="I68" s="4" t="str">
        <f>VLOOKUP(C68,WM!$A$1:$B$13,2,FALSE)</f>
        <v>WCU90+BOX</v>
      </c>
      <c r="J68" s="75" t="s">
        <v>665</v>
      </c>
    </row>
    <row r="69" spans="1:10" ht="13.8">
      <c r="A69" s="50" t="s">
        <v>423</v>
      </c>
      <c r="B69" s="37" t="s">
        <v>535</v>
      </c>
      <c r="C69" s="36" t="s">
        <v>5</v>
      </c>
      <c r="D69" s="37" t="s">
        <v>23</v>
      </c>
      <c r="E69" s="9" t="s">
        <v>664</v>
      </c>
      <c r="F69" s="36" t="s">
        <v>3</v>
      </c>
      <c r="G69" s="36" t="s">
        <v>3</v>
      </c>
      <c r="H69" s="68" t="s">
        <v>645</v>
      </c>
      <c r="I69" s="4" t="str">
        <f>VLOOKUP(C69,WM!$A$1:$B$13,2,FALSE)</f>
        <v>WCU90+BOX</v>
      </c>
      <c r="J69" s="75" t="s">
        <v>665</v>
      </c>
    </row>
    <row r="70" spans="1:10" ht="13.8">
      <c r="A70" s="50" t="s">
        <v>424</v>
      </c>
      <c r="B70" s="37" t="s">
        <v>536</v>
      </c>
      <c r="C70" s="36" t="s">
        <v>5</v>
      </c>
      <c r="D70" s="37" t="s">
        <v>23</v>
      </c>
      <c r="E70" s="9" t="s">
        <v>664</v>
      </c>
      <c r="F70" s="36" t="s">
        <v>3</v>
      </c>
      <c r="G70" s="36" t="s">
        <v>3</v>
      </c>
      <c r="H70" s="68" t="s">
        <v>645</v>
      </c>
      <c r="I70" s="4" t="str">
        <f>VLOOKUP(C70,WM!$A$1:$B$13,2,FALSE)</f>
        <v>WCU90+BOX</v>
      </c>
      <c r="J70" s="75" t="s">
        <v>665</v>
      </c>
    </row>
    <row r="71" spans="1:10" ht="13.8">
      <c r="A71" s="50" t="s">
        <v>428</v>
      </c>
      <c r="B71" s="37" t="s">
        <v>537</v>
      </c>
      <c r="C71" s="36" t="s">
        <v>6</v>
      </c>
      <c r="D71" s="37" t="s">
        <v>23</v>
      </c>
      <c r="E71" s="9" t="s">
        <v>664</v>
      </c>
      <c r="F71" s="36" t="s">
        <v>3</v>
      </c>
      <c r="G71" s="36" t="s">
        <v>3</v>
      </c>
      <c r="H71" s="68" t="s">
        <v>645</v>
      </c>
      <c r="I71" s="4" t="str">
        <f>VLOOKUP(C71,WM!$A$1:$B$13,2,FALSE)</f>
        <v>WCU115+BOX</v>
      </c>
      <c r="J71" s="75" t="s">
        <v>665</v>
      </c>
    </row>
    <row r="72" spans="1:10" ht="13.8">
      <c r="A72" s="50" t="s">
        <v>429</v>
      </c>
      <c r="B72" s="37" t="s">
        <v>538</v>
      </c>
      <c r="C72" s="36" t="s">
        <v>6</v>
      </c>
      <c r="D72" s="37" t="s">
        <v>23</v>
      </c>
      <c r="E72" s="9" t="s">
        <v>664</v>
      </c>
      <c r="F72" s="36" t="s">
        <v>3</v>
      </c>
      <c r="G72" s="36" t="s">
        <v>3</v>
      </c>
      <c r="H72" s="68" t="s">
        <v>645</v>
      </c>
      <c r="I72" s="4" t="str">
        <f>VLOOKUP(C72,WM!$A$1:$B$13,2,FALSE)</f>
        <v>WCU115+BOX</v>
      </c>
      <c r="J72" s="75" t="s">
        <v>665</v>
      </c>
    </row>
    <row r="73" spans="1:10" ht="13.8">
      <c r="A73" s="50" t="s">
        <v>430</v>
      </c>
      <c r="B73" s="37" t="s">
        <v>539</v>
      </c>
      <c r="C73" s="36" t="s">
        <v>6</v>
      </c>
      <c r="D73" s="37" t="s">
        <v>23</v>
      </c>
      <c r="E73" s="9" t="s">
        <v>664</v>
      </c>
      <c r="F73" s="36" t="s">
        <v>3</v>
      </c>
      <c r="G73" s="36" t="s">
        <v>3</v>
      </c>
      <c r="H73" s="68" t="s">
        <v>645</v>
      </c>
      <c r="I73" s="4" t="str">
        <f>VLOOKUP(C73,WM!$A$1:$B$13,2,FALSE)</f>
        <v>WCU115+BOX</v>
      </c>
      <c r="J73" s="75" t="s">
        <v>665</v>
      </c>
    </row>
    <row r="74" spans="1:10" ht="13.8">
      <c r="A74" s="50" t="s">
        <v>434</v>
      </c>
      <c r="B74" s="37" t="s">
        <v>540</v>
      </c>
      <c r="C74" s="36" t="s">
        <v>6</v>
      </c>
      <c r="D74" s="37" t="s">
        <v>23</v>
      </c>
      <c r="E74" s="9" t="s">
        <v>664</v>
      </c>
      <c r="F74" s="36" t="s">
        <v>3</v>
      </c>
      <c r="G74" s="36" t="s">
        <v>3</v>
      </c>
      <c r="H74" s="68" t="s">
        <v>645</v>
      </c>
      <c r="I74" s="4" t="str">
        <f>VLOOKUP(C74,WM!$A$1:$B$13,2,FALSE)</f>
        <v>WCU115+BOX</v>
      </c>
      <c r="J74" s="75" t="s">
        <v>665</v>
      </c>
    </row>
    <row r="75" spans="1:10" ht="13.8">
      <c r="A75" s="50" t="s">
        <v>435</v>
      </c>
      <c r="B75" s="37" t="s">
        <v>541</v>
      </c>
      <c r="C75" s="36" t="s">
        <v>6</v>
      </c>
      <c r="D75" s="37" t="s">
        <v>23</v>
      </c>
      <c r="E75" s="9" t="s">
        <v>664</v>
      </c>
      <c r="F75" s="36" t="s">
        <v>3</v>
      </c>
      <c r="G75" s="36" t="s">
        <v>3</v>
      </c>
      <c r="H75" s="68" t="s">
        <v>645</v>
      </c>
      <c r="I75" s="4" t="str">
        <f>VLOOKUP(C75,WM!$A$1:$B$13,2,FALSE)</f>
        <v>WCU115+BOX</v>
      </c>
      <c r="J75" s="75" t="s">
        <v>665</v>
      </c>
    </row>
    <row r="76" spans="1:10" ht="13.8">
      <c r="A76" s="50" t="s">
        <v>436</v>
      </c>
      <c r="B76" s="37" t="s">
        <v>542</v>
      </c>
      <c r="C76" s="36" t="s">
        <v>6</v>
      </c>
      <c r="D76" s="37" t="s">
        <v>23</v>
      </c>
      <c r="E76" s="9" t="s">
        <v>664</v>
      </c>
      <c r="F76" s="36" t="s">
        <v>3</v>
      </c>
      <c r="G76" s="36" t="s">
        <v>3</v>
      </c>
      <c r="H76" s="68" t="s">
        <v>645</v>
      </c>
      <c r="I76" s="4" t="str">
        <f>VLOOKUP(C76,WM!$A$1:$B$13,2,FALSE)</f>
        <v>WCU115+BOX</v>
      </c>
      <c r="J76" s="75" t="s">
        <v>665</v>
      </c>
    </row>
    <row r="77" spans="1:10" ht="13.8">
      <c r="A77" s="50" t="s">
        <v>440</v>
      </c>
      <c r="B77" s="37" t="s">
        <v>543</v>
      </c>
      <c r="C77" s="36" t="s">
        <v>6</v>
      </c>
      <c r="D77" s="37" t="s">
        <v>23</v>
      </c>
      <c r="E77" s="9" t="s">
        <v>664</v>
      </c>
      <c r="F77" s="36" t="s">
        <v>3</v>
      </c>
      <c r="G77" s="36" t="s">
        <v>3</v>
      </c>
      <c r="H77" s="68" t="s">
        <v>645</v>
      </c>
      <c r="I77" s="4" t="str">
        <f>VLOOKUP(C77,WM!$A$1:$B$13,2,FALSE)</f>
        <v>WCU115+BOX</v>
      </c>
      <c r="J77" s="75" t="s">
        <v>665</v>
      </c>
    </row>
    <row r="78" spans="1:10" ht="13.8">
      <c r="A78" s="50" t="s">
        <v>441</v>
      </c>
      <c r="B78" s="37" t="s">
        <v>544</v>
      </c>
      <c r="C78" s="36" t="s">
        <v>6</v>
      </c>
      <c r="D78" s="37" t="s">
        <v>23</v>
      </c>
      <c r="E78" s="9" t="s">
        <v>664</v>
      </c>
      <c r="F78" s="36" t="s">
        <v>3</v>
      </c>
      <c r="G78" s="36" t="s">
        <v>3</v>
      </c>
      <c r="H78" s="68" t="s">
        <v>645</v>
      </c>
      <c r="I78" s="4" t="str">
        <f>VLOOKUP(C78,WM!$A$1:$B$13,2,FALSE)</f>
        <v>WCU115+BOX</v>
      </c>
      <c r="J78" s="75" t="s">
        <v>665</v>
      </c>
    </row>
    <row r="79" spans="1:10" ht="13.8">
      <c r="A79" s="50" t="s">
        <v>442</v>
      </c>
      <c r="B79" s="37" t="s">
        <v>545</v>
      </c>
      <c r="C79" s="36" t="s">
        <v>6</v>
      </c>
      <c r="D79" s="37" t="s">
        <v>23</v>
      </c>
      <c r="E79" s="9" t="s">
        <v>664</v>
      </c>
      <c r="F79" s="36" t="s">
        <v>3</v>
      </c>
      <c r="G79" s="36" t="s">
        <v>3</v>
      </c>
      <c r="H79" s="68" t="s">
        <v>645</v>
      </c>
      <c r="I79" s="4" t="str">
        <f>VLOOKUP(C79,WM!$A$1:$B$13,2,FALSE)</f>
        <v>WCU115+BOX</v>
      </c>
      <c r="J79" s="75" t="s">
        <v>665</v>
      </c>
    </row>
    <row r="80" spans="1:10" ht="13.8">
      <c r="A80" s="50" t="s">
        <v>446</v>
      </c>
      <c r="B80" s="37" t="s">
        <v>546</v>
      </c>
      <c r="C80" s="36" t="s">
        <v>7</v>
      </c>
      <c r="D80" s="37" t="s">
        <v>37</v>
      </c>
      <c r="E80" s="9" t="s">
        <v>664</v>
      </c>
      <c r="F80" s="36" t="s">
        <v>3</v>
      </c>
      <c r="G80" s="36" t="s">
        <v>3</v>
      </c>
      <c r="H80" s="68" t="s">
        <v>645</v>
      </c>
      <c r="I80" s="4" t="str">
        <f>VLOOKUP(C80,WM!$A$1:$B$13,2,FALSE)</f>
        <v>WCU150+BOX</v>
      </c>
      <c r="J80" s="75" t="s">
        <v>665</v>
      </c>
    </row>
    <row r="81" spans="1:10" ht="13.8">
      <c r="A81" s="50" t="s">
        <v>447</v>
      </c>
      <c r="B81" s="37" t="s">
        <v>547</v>
      </c>
      <c r="C81" s="36" t="s">
        <v>7</v>
      </c>
      <c r="D81" s="37" t="s">
        <v>37</v>
      </c>
      <c r="E81" s="9" t="s">
        <v>664</v>
      </c>
      <c r="F81" s="36" t="s">
        <v>3</v>
      </c>
      <c r="G81" s="36" t="s">
        <v>3</v>
      </c>
      <c r="H81" s="68" t="s">
        <v>645</v>
      </c>
      <c r="I81" s="4" t="str">
        <f>VLOOKUP(C81,WM!$A$1:$B$13,2,FALSE)</f>
        <v>WCU150+BOX</v>
      </c>
      <c r="J81" s="75" t="s">
        <v>665</v>
      </c>
    </row>
    <row r="82" spans="1:10" ht="13.8">
      <c r="A82" s="50" t="s">
        <v>448</v>
      </c>
      <c r="B82" s="37" t="s">
        <v>548</v>
      </c>
      <c r="C82" s="36" t="s">
        <v>7</v>
      </c>
      <c r="D82" s="37" t="s">
        <v>37</v>
      </c>
      <c r="E82" s="9" t="s">
        <v>664</v>
      </c>
      <c r="F82" s="36" t="s">
        <v>3</v>
      </c>
      <c r="G82" s="36" t="s">
        <v>3</v>
      </c>
      <c r="H82" s="68" t="s">
        <v>645</v>
      </c>
      <c r="I82" s="4" t="str">
        <f>VLOOKUP(C82,WM!$A$1:$B$13,2,FALSE)</f>
        <v>WCU150+BOX</v>
      </c>
      <c r="J82" s="75" t="s">
        <v>665</v>
      </c>
    </row>
    <row r="83" spans="1:10" ht="13.8">
      <c r="A83" s="50" t="s">
        <v>452</v>
      </c>
      <c r="B83" s="37" t="s">
        <v>549</v>
      </c>
      <c r="C83" s="36" t="s">
        <v>8</v>
      </c>
      <c r="D83" s="37" t="s">
        <v>37</v>
      </c>
      <c r="E83" s="9" t="s">
        <v>664</v>
      </c>
      <c r="F83" s="36" t="s">
        <v>3</v>
      </c>
      <c r="G83" s="36" t="s">
        <v>3</v>
      </c>
      <c r="H83" s="68" t="s">
        <v>645</v>
      </c>
      <c r="I83" s="4" t="str">
        <f>VLOOKUP(C83,WM!$A$1:$B$13,2,FALSE)</f>
        <v>WCU200+BOX</v>
      </c>
      <c r="J83" s="75" t="s">
        <v>665</v>
      </c>
    </row>
    <row r="84" spans="1:10" ht="13.8">
      <c r="A84" s="50" t="s">
        <v>453</v>
      </c>
      <c r="B84" s="37" t="s">
        <v>551</v>
      </c>
      <c r="C84" s="36" t="s">
        <v>8</v>
      </c>
      <c r="D84" s="37" t="s">
        <v>37</v>
      </c>
      <c r="E84" s="9" t="s">
        <v>664</v>
      </c>
      <c r="F84" s="36" t="s">
        <v>3</v>
      </c>
      <c r="G84" s="36" t="s">
        <v>3</v>
      </c>
      <c r="H84" s="68" t="s">
        <v>645</v>
      </c>
      <c r="I84" s="4" t="str">
        <f>VLOOKUP(C84,WM!$A$1:$B$13,2,FALSE)</f>
        <v>WCU200+BOX</v>
      </c>
      <c r="J84" s="75" t="s">
        <v>665</v>
      </c>
    </row>
    <row r="85" spans="1:10" ht="13.8">
      <c r="A85" s="50" t="s">
        <v>454</v>
      </c>
      <c r="B85" s="37" t="s">
        <v>550</v>
      </c>
      <c r="C85" s="36" t="s">
        <v>8</v>
      </c>
      <c r="D85" s="37" t="s">
        <v>37</v>
      </c>
      <c r="E85" s="9" t="s">
        <v>664</v>
      </c>
      <c r="F85" s="36" t="s">
        <v>3</v>
      </c>
      <c r="G85" s="36" t="s">
        <v>3</v>
      </c>
      <c r="H85" s="68" t="s">
        <v>645</v>
      </c>
      <c r="I85" s="4" t="str">
        <f>VLOOKUP(C85,WM!$A$1:$B$13,2,FALSE)</f>
        <v>WCU200+BOX</v>
      </c>
      <c r="J85" s="75" t="s">
        <v>665</v>
      </c>
    </row>
    <row r="86" spans="1:10" ht="13.8">
      <c r="A86" s="50" t="s">
        <v>458</v>
      </c>
      <c r="B86" s="37" t="s">
        <v>552</v>
      </c>
      <c r="C86" s="36" t="s">
        <v>8</v>
      </c>
      <c r="D86" s="37" t="s">
        <v>37</v>
      </c>
      <c r="E86" s="9" t="s">
        <v>664</v>
      </c>
      <c r="F86" s="36" t="s">
        <v>3</v>
      </c>
      <c r="G86" s="36" t="s">
        <v>3</v>
      </c>
      <c r="H86" s="68" t="s">
        <v>645</v>
      </c>
      <c r="I86" s="4" t="str">
        <f>VLOOKUP(C86,WM!$A$1:$B$13,2,FALSE)</f>
        <v>WCU200+BOX</v>
      </c>
      <c r="J86" s="75" t="s">
        <v>665</v>
      </c>
    </row>
    <row r="87" spans="1:10" ht="13.8">
      <c r="A87" s="50" t="s">
        <v>459</v>
      </c>
      <c r="B87" s="37" t="s">
        <v>553</v>
      </c>
      <c r="C87" s="36" t="s">
        <v>8</v>
      </c>
      <c r="D87" s="37" t="s">
        <v>37</v>
      </c>
      <c r="E87" s="9" t="s">
        <v>664</v>
      </c>
      <c r="F87" s="36" t="s">
        <v>3</v>
      </c>
      <c r="G87" s="36" t="s">
        <v>3</v>
      </c>
      <c r="H87" s="68" t="s">
        <v>645</v>
      </c>
      <c r="I87" s="4" t="str">
        <f>VLOOKUP(C87,WM!$A$1:$B$13,2,FALSE)</f>
        <v>WCU200+BOX</v>
      </c>
      <c r="J87" s="75" t="s">
        <v>665</v>
      </c>
    </row>
    <row r="88" spans="1:10" ht="13.8">
      <c r="A88" s="50" t="s">
        <v>460</v>
      </c>
      <c r="B88" s="37" t="s">
        <v>554</v>
      </c>
      <c r="C88" s="36" t="s">
        <v>8</v>
      </c>
      <c r="D88" s="37" t="s">
        <v>37</v>
      </c>
      <c r="E88" s="9" t="s">
        <v>664</v>
      </c>
      <c r="F88" s="36" t="s">
        <v>3</v>
      </c>
      <c r="G88" s="36" t="s">
        <v>3</v>
      </c>
      <c r="H88" s="68" t="s">
        <v>645</v>
      </c>
      <c r="I88" s="4" t="str">
        <f>VLOOKUP(C88,WM!$A$1:$B$13,2,FALSE)</f>
        <v>WCU200+BOX</v>
      </c>
      <c r="J88" s="75" t="s">
        <v>665</v>
      </c>
    </row>
    <row r="89" spans="1:10" ht="13.8">
      <c r="A89" s="50" t="s">
        <v>464</v>
      </c>
      <c r="B89" s="37" t="s">
        <v>555</v>
      </c>
      <c r="C89" s="36" t="s">
        <v>103</v>
      </c>
      <c r="D89" s="37" t="s">
        <v>37</v>
      </c>
      <c r="E89" s="9" t="s">
        <v>664</v>
      </c>
      <c r="F89" s="36" t="s">
        <v>3</v>
      </c>
      <c r="G89" s="36" t="s">
        <v>3</v>
      </c>
      <c r="H89" s="68" t="s">
        <v>645</v>
      </c>
      <c r="I89" s="4" t="str">
        <f>VLOOKUP(C89,WM!$A$1:$B$13,2,FALSE)</f>
        <v>WCU250+BOX</v>
      </c>
      <c r="J89" s="75" t="s">
        <v>665</v>
      </c>
    </row>
    <row r="90" spans="1:10" ht="13.8">
      <c r="A90" s="50" t="s">
        <v>465</v>
      </c>
      <c r="B90" s="37" t="s">
        <v>556</v>
      </c>
      <c r="C90" s="36" t="s">
        <v>103</v>
      </c>
      <c r="D90" s="37" t="s">
        <v>37</v>
      </c>
      <c r="E90" s="9" t="s">
        <v>664</v>
      </c>
      <c r="F90" s="36" t="s">
        <v>3</v>
      </c>
      <c r="G90" s="36" t="s">
        <v>3</v>
      </c>
      <c r="H90" s="68" t="s">
        <v>645</v>
      </c>
      <c r="I90" s="4" t="str">
        <f>VLOOKUP(C90,WM!$A$1:$B$13,2,FALSE)</f>
        <v>WCU250+BOX</v>
      </c>
      <c r="J90" s="75" t="s">
        <v>665</v>
      </c>
    </row>
    <row r="91" spans="1:10" ht="13.8">
      <c r="A91" s="50" t="s">
        <v>466</v>
      </c>
      <c r="B91" s="37" t="s">
        <v>557</v>
      </c>
      <c r="C91" s="36" t="s">
        <v>103</v>
      </c>
      <c r="D91" s="37" t="s">
        <v>37</v>
      </c>
      <c r="E91" s="9" t="s">
        <v>664</v>
      </c>
      <c r="F91" s="36" t="s">
        <v>3</v>
      </c>
      <c r="G91" s="36" t="s">
        <v>3</v>
      </c>
      <c r="H91" s="68" t="s">
        <v>645</v>
      </c>
      <c r="I91" s="4" t="str">
        <f>VLOOKUP(C91,WM!$A$1:$B$13,2,FALSE)</f>
        <v>WCU250+BOX</v>
      </c>
      <c r="J91" s="75" t="s">
        <v>665</v>
      </c>
    </row>
    <row r="92" spans="1:10" ht="13.8">
      <c r="A92" s="9" t="s">
        <v>473</v>
      </c>
      <c r="B92" s="33" t="s">
        <v>561</v>
      </c>
      <c r="C92" s="34" t="s">
        <v>5</v>
      </c>
      <c r="D92" s="33" t="s">
        <v>23</v>
      </c>
      <c r="E92" s="9" t="s">
        <v>664</v>
      </c>
      <c r="F92" s="34" t="s">
        <v>3</v>
      </c>
      <c r="G92" s="34" t="s">
        <v>3</v>
      </c>
      <c r="H92" s="68" t="s">
        <v>645</v>
      </c>
      <c r="I92" s="4" t="str">
        <f>VLOOKUP(C92,WM!$A$1:$B$13,2,FALSE)</f>
        <v>WCU90+BOX</v>
      </c>
      <c r="J92" s="75" t="s">
        <v>665</v>
      </c>
    </row>
    <row r="93" spans="1:10" ht="13.8">
      <c r="A93" s="9" t="s">
        <v>735</v>
      </c>
      <c r="B93" s="33" t="s">
        <v>562</v>
      </c>
      <c r="C93" s="34" t="s">
        <v>5</v>
      </c>
      <c r="D93" s="33" t="s">
        <v>23</v>
      </c>
      <c r="E93" s="9" t="s">
        <v>664</v>
      </c>
      <c r="F93" s="34" t="s">
        <v>3</v>
      </c>
      <c r="G93" s="34" t="s">
        <v>3</v>
      </c>
      <c r="H93" s="68" t="s">
        <v>645</v>
      </c>
      <c r="I93" s="4" t="str">
        <f>VLOOKUP(C93,WM!$A$1:$B$13,2,FALSE)</f>
        <v>WCU90+BOX</v>
      </c>
      <c r="J93" s="75" t="s">
        <v>665</v>
      </c>
    </row>
    <row r="94" spans="1:10" ht="13.8">
      <c r="A94" s="9" t="s">
        <v>474</v>
      </c>
      <c r="B94" s="33" t="s">
        <v>563</v>
      </c>
      <c r="C94" s="34" t="s">
        <v>5</v>
      </c>
      <c r="D94" s="33" t="s">
        <v>23</v>
      </c>
      <c r="E94" s="9" t="s">
        <v>664</v>
      </c>
      <c r="F94" s="34" t="s">
        <v>3</v>
      </c>
      <c r="G94" s="34" t="s">
        <v>3</v>
      </c>
      <c r="H94" s="68" t="s">
        <v>645</v>
      </c>
      <c r="I94" s="4" t="str">
        <f>VLOOKUP(C94,WM!$A$1:$B$13,2,FALSE)</f>
        <v>WCU90+BOX</v>
      </c>
      <c r="J94" s="75" t="s">
        <v>665</v>
      </c>
    </row>
    <row r="95" spans="1:10" ht="13.8">
      <c r="A95" s="9" t="s">
        <v>475</v>
      </c>
      <c r="B95" s="33" t="s">
        <v>564</v>
      </c>
      <c r="C95" s="34" t="s">
        <v>5</v>
      </c>
      <c r="D95" s="33" t="s">
        <v>23</v>
      </c>
      <c r="E95" s="9" t="s">
        <v>664</v>
      </c>
      <c r="F95" s="34" t="s">
        <v>3</v>
      </c>
      <c r="G95" s="34" t="s">
        <v>3</v>
      </c>
      <c r="H95" s="68" t="s">
        <v>645</v>
      </c>
      <c r="I95" s="4" t="str">
        <f>VLOOKUP(C95,WM!$A$1:$B$13,2,FALSE)</f>
        <v>WCU90+BOX</v>
      </c>
      <c r="J95" s="75" t="s">
        <v>665</v>
      </c>
    </row>
    <row r="96" spans="1:10" ht="13.8">
      <c r="A96" s="9" t="s">
        <v>736</v>
      </c>
      <c r="B96" s="33" t="s">
        <v>565</v>
      </c>
      <c r="C96" s="34" t="s">
        <v>5</v>
      </c>
      <c r="D96" s="33" t="s">
        <v>23</v>
      </c>
      <c r="E96" s="9" t="s">
        <v>664</v>
      </c>
      <c r="F96" s="34" t="s">
        <v>3</v>
      </c>
      <c r="G96" s="34" t="s">
        <v>3</v>
      </c>
      <c r="H96" s="68" t="s">
        <v>645</v>
      </c>
      <c r="I96" s="4" t="str">
        <f>VLOOKUP(C96,WM!$A$1:$B$13,2,FALSE)</f>
        <v>WCU90+BOX</v>
      </c>
      <c r="J96" s="75" t="s">
        <v>665</v>
      </c>
    </row>
    <row r="97" spans="1:10" ht="13.8">
      <c r="A97" s="9" t="s">
        <v>476</v>
      </c>
      <c r="B97" s="33" t="s">
        <v>566</v>
      </c>
      <c r="C97" s="34" t="s">
        <v>5</v>
      </c>
      <c r="D97" s="33" t="s">
        <v>23</v>
      </c>
      <c r="E97" s="9" t="s">
        <v>664</v>
      </c>
      <c r="F97" s="34" t="s">
        <v>3</v>
      </c>
      <c r="G97" s="34" t="s">
        <v>3</v>
      </c>
      <c r="H97" s="68" t="s">
        <v>645</v>
      </c>
      <c r="I97" s="4" t="str">
        <f>VLOOKUP(C97,WM!$A$1:$B$13,2,FALSE)</f>
        <v>WCU90+BOX</v>
      </c>
      <c r="J97" s="75" t="s">
        <v>665</v>
      </c>
    </row>
    <row r="98" spans="1:10" ht="13.8">
      <c r="A98" s="49" t="s">
        <v>477</v>
      </c>
      <c r="B98" s="54" t="s">
        <v>567</v>
      </c>
      <c r="C98" s="53" t="s">
        <v>5</v>
      </c>
      <c r="D98" s="54" t="s">
        <v>23</v>
      </c>
      <c r="E98" s="9" t="s">
        <v>664</v>
      </c>
      <c r="F98" s="53" t="s">
        <v>3</v>
      </c>
      <c r="G98" s="53" t="s">
        <v>3</v>
      </c>
      <c r="H98" s="68" t="s">
        <v>645</v>
      </c>
      <c r="I98" s="4" t="str">
        <f>VLOOKUP(C98,WM!$A$1:$B$13,2,FALSE)</f>
        <v>WCU90+BOX</v>
      </c>
      <c r="J98" s="75" t="s">
        <v>665</v>
      </c>
    </row>
    <row r="99" spans="1:10" ht="13.8">
      <c r="A99" s="49" t="s">
        <v>478</v>
      </c>
      <c r="B99" s="39" t="s">
        <v>562</v>
      </c>
      <c r="C99" s="38" t="s">
        <v>5</v>
      </c>
      <c r="D99" s="39" t="s">
        <v>23</v>
      </c>
      <c r="E99" s="9" t="s">
        <v>664</v>
      </c>
      <c r="F99" s="38" t="s">
        <v>3</v>
      </c>
      <c r="G99" s="38" t="s">
        <v>3</v>
      </c>
      <c r="H99" s="68" t="s">
        <v>645</v>
      </c>
      <c r="I99" s="4" t="str">
        <f>VLOOKUP(C99,WM!$A$1:$B$13,2,FALSE)</f>
        <v>WCU90+BOX</v>
      </c>
      <c r="J99" s="75" t="s">
        <v>665</v>
      </c>
    </row>
    <row r="100" spans="1:10" ht="13.8">
      <c r="A100" s="49" t="s">
        <v>479</v>
      </c>
      <c r="B100" s="39" t="s">
        <v>567</v>
      </c>
      <c r="C100" s="38" t="s">
        <v>5</v>
      </c>
      <c r="D100" s="39" t="s">
        <v>23</v>
      </c>
      <c r="E100" s="9" t="s">
        <v>664</v>
      </c>
      <c r="F100" s="38" t="s">
        <v>3</v>
      </c>
      <c r="G100" s="38" t="s">
        <v>3</v>
      </c>
      <c r="H100" s="68" t="s">
        <v>645</v>
      </c>
      <c r="I100" s="4" t="str">
        <f>VLOOKUP(C100,WM!$A$1:$B$13,2,FALSE)</f>
        <v>WCU90+BOX</v>
      </c>
      <c r="J100" s="75" t="s">
        <v>665</v>
      </c>
    </row>
    <row r="101" spans="1:10" ht="13.8">
      <c r="A101" s="49" t="s">
        <v>480</v>
      </c>
      <c r="B101" s="39" t="s">
        <v>568</v>
      </c>
      <c r="C101" s="38" t="s">
        <v>6</v>
      </c>
      <c r="D101" s="39" t="s">
        <v>23</v>
      </c>
      <c r="E101" s="9" t="s">
        <v>664</v>
      </c>
      <c r="F101" s="38" t="s">
        <v>3</v>
      </c>
      <c r="G101" s="38" t="s">
        <v>3</v>
      </c>
      <c r="H101" s="68" t="s">
        <v>645</v>
      </c>
      <c r="I101" s="4" t="str">
        <f>VLOOKUP(C101,WM!$A$1:$B$13,2,FALSE)</f>
        <v>WCU115+BOX</v>
      </c>
      <c r="J101" s="75" t="s">
        <v>665</v>
      </c>
    </row>
    <row r="102" spans="1:10" ht="13.8">
      <c r="A102" s="49" t="s">
        <v>481</v>
      </c>
      <c r="B102" s="39" t="s">
        <v>565</v>
      </c>
      <c r="C102" s="38" t="s">
        <v>6</v>
      </c>
      <c r="D102" s="39" t="s">
        <v>23</v>
      </c>
      <c r="E102" s="9" t="s">
        <v>664</v>
      </c>
      <c r="F102" s="38" t="s">
        <v>3</v>
      </c>
      <c r="G102" s="38" t="s">
        <v>3</v>
      </c>
      <c r="H102" s="68" t="s">
        <v>645</v>
      </c>
      <c r="I102" s="4" t="str">
        <f>VLOOKUP(C102,WM!$A$1:$B$13,2,FALSE)</f>
        <v>WCU115+BOX</v>
      </c>
      <c r="J102" s="75" t="s">
        <v>665</v>
      </c>
    </row>
    <row r="103" spans="1:10" ht="13.8">
      <c r="A103" s="49" t="s">
        <v>482</v>
      </c>
      <c r="B103" s="39" t="s">
        <v>568</v>
      </c>
      <c r="C103" s="38" t="s">
        <v>6</v>
      </c>
      <c r="D103" s="39" t="s">
        <v>23</v>
      </c>
      <c r="E103" s="9" t="s">
        <v>664</v>
      </c>
      <c r="F103" s="38" t="s">
        <v>3</v>
      </c>
      <c r="G103" s="38" t="s">
        <v>3</v>
      </c>
      <c r="H103" s="68" t="s">
        <v>645</v>
      </c>
      <c r="I103" s="4" t="str">
        <f>VLOOKUP(C103,WM!$A$1:$B$13,2,FALSE)</f>
        <v>WCU115+BOX</v>
      </c>
      <c r="J103" s="75" t="s">
        <v>665</v>
      </c>
    </row>
    <row r="104" spans="1:10" ht="13.8">
      <c r="A104" s="55" t="s">
        <v>483</v>
      </c>
      <c r="B104" s="52" t="s">
        <v>558</v>
      </c>
      <c r="C104" s="51" t="s">
        <v>5</v>
      </c>
      <c r="D104" s="52" t="s">
        <v>23</v>
      </c>
      <c r="E104" s="9" t="s">
        <v>664</v>
      </c>
      <c r="F104" s="51" t="s">
        <v>3</v>
      </c>
      <c r="G104" s="51" t="s">
        <v>3</v>
      </c>
      <c r="H104" s="68" t="s">
        <v>645</v>
      </c>
      <c r="I104" s="4" t="str">
        <f>VLOOKUP(C104,WM!$A$1:$B$13,2,FALSE)</f>
        <v>WCU90+BOX</v>
      </c>
      <c r="J104" s="75" t="s">
        <v>665</v>
      </c>
    </row>
    <row r="105" spans="1:10" ht="13.8">
      <c r="A105" s="55" t="s">
        <v>484</v>
      </c>
      <c r="B105" s="52" t="s">
        <v>559</v>
      </c>
      <c r="C105" s="51" t="s">
        <v>5</v>
      </c>
      <c r="D105" s="52" t="s">
        <v>23</v>
      </c>
      <c r="E105" s="9" t="s">
        <v>664</v>
      </c>
      <c r="F105" s="51" t="s">
        <v>3</v>
      </c>
      <c r="G105" s="51" t="s">
        <v>3</v>
      </c>
      <c r="H105" s="68" t="s">
        <v>645</v>
      </c>
      <c r="I105" s="4" t="str">
        <f>VLOOKUP(C105,WM!$A$1:$B$13,2,FALSE)</f>
        <v>WCU90+BOX</v>
      </c>
      <c r="J105" s="75" t="s">
        <v>665</v>
      </c>
    </row>
    <row r="106" spans="1:10" ht="13.8">
      <c r="A106" s="55" t="s">
        <v>485</v>
      </c>
      <c r="B106" s="52" t="s">
        <v>560</v>
      </c>
      <c r="C106" s="51" t="s">
        <v>5</v>
      </c>
      <c r="D106" s="52" t="s">
        <v>23</v>
      </c>
      <c r="E106" s="9" t="s">
        <v>664</v>
      </c>
      <c r="F106" s="51" t="s">
        <v>3</v>
      </c>
      <c r="G106" s="51" t="s">
        <v>3</v>
      </c>
      <c r="H106" s="68" t="s">
        <v>645</v>
      </c>
      <c r="I106" s="4" t="str">
        <f>VLOOKUP(C106,WM!$A$1:$B$13,2,FALSE)</f>
        <v>WCU90+BOX</v>
      </c>
      <c r="J106" s="75" t="s">
        <v>665</v>
      </c>
    </row>
    <row r="107" spans="1:10" ht="13.8">
      <c r="A107" s="55" t="s">
        <v>486</v>
      </c>
      <c r="B107" s="52" t="s">
        <v>569</v>
      </c>
      <c r="C107" s="51" t="s">
        <v>6</v>
      </c>
      <c r="D107" s="52" t="s">
        <v>23</v>
      </c>
      <c r="E107" s="9" t="s">
        <v>664</v>
      </c>
      <c r="F107" s="51" t="s">
        <v>3</v>
      </c>
      <c r="G107" s="51" t="s">
        <v>3</v>
      </c>
      <c r="H107" s="68" t="s">
        <v>645</v>
      </c>
      <c r="I107" s="4" t="str">
        <f>VLOOKUP(C107,WM!$A$1:$B$13,2,FALSE)</f>
        <v>WCU115+BOX</v>
      </c>
      <c r="J107" s="75" t="s">
        <v>665</v>
      </c>
    </row>
    <row r="108" spans="1:10" ht="13.8">
      <c r="A108" s="55" t="s">
        <v>487</v>
      </c>
      <c r="B108" s="52" t="s">
        <v>570</v>
      </c>
      <c r="C108" s="51" t="s">
        <v>6</v>
      </c>
      <c r="D108" s="52" t="s">
        <v>23</v>
      </c>
      <c r="E108" s="9" t="s">
        <v>664</v>
      </c>
      <c r="F108" s="51" t="s">
        <v>3</v>
      </c>
      <c r="G108" s="51" t="s">
        <v>3</v>
      </c>
      <c r="H108" s="68" t="s">
        <v>645</v>
      </c>
      <c r="I108" s="4" t="str">
        <f>VLOOKUP(C108,WM!$A$1:$B$13,2,FALSE)</f>
        <v>WCU115+BOX</v>
      </c>
      <c r="J108" s="75" t="s">
        <v>665</v>
      </c>
    </row>
    <row r="109" spans="1:10" ht="13.8">
      <c r="A109" s="55" t="s">
        <v>488</v>
      </c>
      <c r="B109" s="52" t="s">
        <v>571</v>
      </c>
      <c r="C109" s="51" t="s">
        <v>6</v>
      </c>
      <c r="D109" s="52" t="s">
        <v>23</v>
      </c>
      <c r="E109" s="9" t="s">
        <v>664</v>
      </c>
      <c r="F109" s="51" t="s">
        <v>3</v>
      </c>
      <c r="G109" s="51" t="s">
        <v>3</v>
      </c>
      <c r="H109" s="68" t="s">
        <v>645</v>
      </c>
      <c r="I109" s="4" t="str">
        <f>VLOOKUP(C109,WM!$A$1:$B$13,2,FALSE)</f>
        <v>WCU115+BOX</v>
      </c>
      <c r="J109" s="75" t="s">
        <v>665</v>
      </c>
    </row>
    <row r="110" spans="1:10" ht="13.8">
      <c r="H110" s="68"/>
      <c r="I110" s="4"/>
    </row>
    <row r="111" spans="1:10" ht="13.8">
      <c r="H111" s="68"/>
      <c r="I111" s="4"/>
    </row>
    <row r="112" spans="1:10" ht="13.8">
      <c r="H112" s="68"/>
      <c r="I112" s="4"/>
    </row>
    <row r="113" spans="8:9" ht="13.8">
      <c r="H113" s="68"/>
      <c r="I113" s="4"/>
    </row>
    <row r="114" spans="8:9" ht="13.8">
      <c r="H114" s="68"/>
      <c r="I114" s="4"/>
    </row>
    <row r="115" spans="8:9" ht="13.8">
      <c r="H115" s="68"/>
      <c r="I115" s="4"/>
    </row>
    <row r="116" spans="8:9" ht="13.8">
      <c r="H116" s="68"/>
      <c r="I116" s="4"/>
    </row>
    <row r="117" spans="8:9" ht="13.8">
      <c r="H117" s="68"/>
      <c r="I117" s="4"/>
    </row>
    <row r="118" spans="8:9" ht="13.8">
      <c r="H118" s="68"/>
      <c r="I118" s="4"/>
    </row>
    <row r="119" spans="8:9" ht="13.8">
      <c r="H119" s="68"/>
      <c r="I119" s="4"/>
    </row>
    <row r="120" spans="8:9" ht="13.8">
      <c r="H120" s="68"/>
      <c r="I120" s="4"/>
    </row>
    <row r="121" spans="8:9" ht="13.8">
      <c r="H121" s="68"/>
      <c r="I121" s="4"/>
    </row>
    <row r="122" spans="8:9" ht="13.8">
      <c r="H122" s="68"/>
      <c r="I122" s="4"/>
    </row>
    <row r="123" spans="8:9" ht="13.8">
      <c r="H123" s="68"/>
      <c r="I123" s="4"/>
    </row>
    <row r="124" spans="8:9" ht="13.8">
      <c r="H124" s="68"/>
      <c r="I124" s="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7"/>
  <sheetViews>
    <sheetView topLeftCell="A20" zoomScale="120" zoomScaleNormal="120" workbookViewId="0">
      <selection activeCell="A2" sqref="A2:A36"/>
    </sheetView>
  </sheetViews>
  <sheetFormatPr defaultRowHeight="13.2"/>
  <cols>
    <col min="1" max="1" width="14.6640625" bestFit="1" customWidth="1"/>
    <col min="2" max="2" width="11" bestFit="1" customWidth="1"/>
    <col min="8" max="8" width="10.33203125" bestFit="1" customWidth="1"/>
    <col min="9" max="9" width="11.21875" bestFit="1" customWidth="1"/>
  </cols>
  <sheetData>
    <row r="1" spans="1:10" ht="31.2">
      <c r="A1" s="42" t="s">
        <v>208</v>
      </c>
      <c r="B1" s="43" t="s">
        <v>61</v>
      </c>
      <c r="C1" s="44" t="s">
        <v>60</v>
      </c>
      <c r="D1" s="45" t="s">
        <v>59</v>
      </c>
      <c r="E1" s="44" t="s">
        <v>64</v>
      </c>
      <c r="F1" s="46" t="s">
        <v>62</v>
      </c>
      <c r="G1" s="47" t="s">
        <v>63</v>
      </c>
    </row>
    <row r="2" spans="1:10" ht="13.8">
      <c r="A2" s="9" t="s">
        <v>364</v>
      </c>
      <c r="B2" s="56" t="s">
        <v>587</v>
      </c>
      <c r="C2" s="40" t="s">
        <v>5</v>
      </c>
      <c r="D2" s="41" t="s">
        <v>23</v>
      </c>
      <c r="E2" s="9" t="s">
        <v>664</v>
      </c>
      <c r="F2" s="40" t="s">
        <v>3</v>
      </c>
      <c r="G2" s="40" t="s">
        <v>3</v>
      </c>
      <c r="H2" s="68" t="s">
        <v>645</v>
      </c>
      <c r="I2" s="4" t="str">
        <f>VLOOKUP(C2,WM!$A$1:$B$16,2,FALSE)</f>
        <v>WCU90+BOX</v>
      </c>
      <c r="J2" s="75" t="s">
        <v>665</v>
      </c>
    </row>
    <row r="3" spans="1:10" ht="13.8">
      <c r="A3" s="9" t="s">
        <v>365</v>
      </c>
      <c r="B3" s="56" t="s">
        <v>588</v>
      </c>
      <c r="C3" s="40" t="s">
        <v>5</v>
      </c>
      <c r="D3" s="41" t="s">
        <v>23</v>
      </c>
      <c r="E3" s="9" t="s">
        <v>664</v>
      </c>
      <c r="F3" s="40" t="s">
        <v>3</v>
      </c>
      <c r="G3" s="40" t="s">
        <v>3</v>
      </c>
      <c r="H3" s="68" t="s">
        <v>645</v>
      </c>
      <c r="I3" s="4" t="str">
        <f>VLOOKUP(C3,WM!$A$1:$B$16,2,FALSE)</f>
        <v>WCU90+BOX</v>
      </c>
      <c r="J3" s="75" t="s">
        <v>665</v>
      </c>
    </row>
    <row r="4" spans="1:10" ht="13.8">
      <c r="A4" s="9" t="s">
        <v>366</v>
      </c>
      <c r="B4" s="56" t="s">
        <v>589</v>
      </c>
      <c r="C4" s="40" t="s">
        <v>5</v>
      </c>
      <c r="D4" s="41" t="s">
        <v>23</v>
      </c>
      <c r="E4" s="9" t="s">
        <v>664</v>
      </c>
      <c r="F4" s="40" t="s">
        <v>3</v>
      </c>
      <c r="G4" s="40" t="s">
        <v>3</v>
      </c>
      <c r="H4" s="68" t="s">
        <v>645</v>
      </c>
      <c r="I4" s="4" t="str">
        <f>VLOOKUP(C4,WM!$A$1:$B$16,2,FALSE)</f>
        <v>WCU90+BOX</v>
      </c>
      <c r="J4" s="75" t="s">
        <v>665</v>
      </c>
    </row>
    <row r="5" spans="1:10" ht="13.8">
      <c r="A5" s="9" t="s">
        <v>369</v>
      </c>
      <c r="B5" s="56" t="s">
        <v>590</v>
      </c>
      <c r="C5" s="40" t="s">
        <v>6</v>
      </c>
      <c r="D5" s="41" t="s">
        <v>23</v>
      </c>
      <c r="E5" s="9" t="s">
        <v>664</v>
      </c>
      <c r="F5" s="40" t="s">
        <v>3</v>
      </c>
      <c r="G5" s="40" t="s">
        <v>3</v>
      </c>
      <c r="H5" s="68" t="s">
        <v>645</v>
      </c>
      <c r="I5" s="4" t="str">
        <f>VLOOKUP(C5,WM!$A$1:$B$16,2,FALSE)</f>
        <v>WCU115+BOX</v>
      </c>
      <c r="J5" s="75" t="s">
        <v>665</v>
      </c>
    </row>
    <row r="6" spans="1:10" ht="13.8">
      <c r="A6" s="9" t="s">
        <v>370</v>
      </c>
      <c r="B6" s="56" t="s">
        <v>591</v>
      </c>
      <c r="C6" s="40" t="s">
        <v>6</v>
      </c>
      <c r="D6" s="41" t="s">
        <v>23</v>
      </c>
      <c r="E6" s="9" t="s">
        <v>664</v>
      </c>
      <c r="F6" s="40" t="s">
        <v>3</v>
      </c>
      <c r="G6" s="40" t="s">
        <v>3</v>
      </c>
      <c r="H6" s="68" t="s">
        <v>645</v>
      </c>
      <c r="I6" s="4" t="str">
        <f>VLOOKUP(C6,WM!$A$1:$B$16,2,FALSE)</f>
        <v>WCU115+BOX</v>
      </c>
      <c r="J6" s="75" t="s">
        <v>665</v>
      </c>
    </row>
    <row r="7" spans="1:10" ht="13.8">
      <c r="A7" s="9" t="s">
        <v>371</v>
      </c>
      <c r="B7" s="56" t="s">
        <v>592</v>
      </c>
      <c r="C7" s="40" t="s">
        <v>6</v>
      </c>
      <c r="D7" s="41" t="s">
        <v>23</v>
      </c>
      <c r="E7" s="9" t="s">
        <v>664</v>
      </c>
      <c r="F7" s="40" t="s">
        <v>3</v>
      </c>
      <c r="G7" s="40" t="s">
        <v>3</v>
      </c>
      <c r="H7" s="68" t="s">
        <v>645</v>
      </c>
      <c r="I7" s="4" t="str">
        <f>VLOOKUP(C7,WM!$A$1:$B$16,2,FALSE)</f>
        <v>WCU115+BOX</v>
      </c>
      <c r="J7" s="75" t="s">
        <v>665</v>
      </c>
    </row>
    <row r="8" spans="1:10" ht="13.8">
      <c r="A8" s="9" t="s">
        <v>374</v>
      </c>
      <c r="B8" s="56" t="s">
        <v>593</v>
      </c>
      <c r="C8" s="40" t="s">
        <v>7</v>
      </c>
      <c r="D8" s="41" t="s">
        <v>37</v>
      </c>
      <c r="E8" s="9" t="s">
        <v>664</v>
      </c>
      <c r="F8" s="40" t="s">
        <v>3</v>
      </c>
      <c r="G8" s="40" t="s">
        <v>3</v>
      </c>
      <c r="H8" s="68" t="s">
        <v>645</v>
      </c>
      <c r="I8" s="4" t="str">
        <f>VLOOKUP(C8,WM!$A$1:$B$16,2,FALSE)</f>
        <v>WCU150+BOX</v>
      </c>
      <c r="J8" s="75" t="s">
        <v>665</v>
      </c>
    </row>
    <row r="9" spans="1:10" ht="13.8">
      <c r="A9" s="9" t="s">
        <v>375</v>
      </c>
      <c r="B9" s="56" t="s">
        <v>594</v>
      </c>
      <c r="C9" s="40" t="s">
        <v>7</v>
      </c>
      <c r="D9" s="41" t="s">
        <v>37</v>
      </c>
      <c r="E9" s="9" t="s">
        <v>664</v>
      </c>
      <c r="F9" s="40" t="s">
        <v>3</v>
      </c>
      <c r="G9" s="40" t="s">
        <v>3</v>
      </c>
      <c r="H9" s="68" t="s">
        <v>645</v>
      </c>
      <c r="I9" s="4" t="str">
        <f>VLOOKUP(C9,WM!$A$1:$B$16,2,FALSE)</f>
        <v>WCU150+BOX</v>
      </c>
      <c r="J9" s="75" t="s">
        <v>665</v>
      </c>
    </row>
    <row r="10" spans="1:10" ht="13.8">
      <c r="A10" s="9" t="s">
        <v>376</v>
      </c>
      <c r="B10" s="56" t="s">
        <v>595</v>
      </c>
      <c r="C10" s="40" t="s">
        <v>7</v>
      </c>
      <c r="D10" s="41" t="s">
        <v>37</v>
      </c>
      <c r="E10" s="9" t="s">
        <v>664</v>
      </c>
      <c r="F10" s="40" t="s">
        <v>3</v>
      </c>
      <c r="G10" s="40" t="s">
        <v>3</v>
      </c>
      <c r="H10" s="68" t="s">
        <v>645</v>
      </c>
      <c r="I10" s="4" t="str">
        <f>VLOOKUP(C10,WM!$A$1:$B$16,2,FALSE)</f>
        <v>WCU150+BOX</v>
      </c>
      <c r="J10" s="75" t="s">
        <v>665</v>
      </c>
    </row>
    <row r="11" spans="1:10" ht="13.8">
      <c r="A11" s="9" t="s">
        <v>379</v>
      </c>
      <c r="B11" s="56" t="s">
        <v>596</v>
      </c>
      <c r="C11" s="40" t="s">
        <v>8</v>
      </c>
      <c r="D11" s="41" t="s">
        <v>37</v>
      </c>
      <c r="E11" s="9" t="s">
        <v>664</v>
      </c>
      <c r="F11" s="40" t="s">
        <v>3</v>
      </c>
      <c r="G11" s="40" t="s">
        <v>3</v>
      </c>
      <c r="H11" s="68" t="s">
        <v>645</v>
      </c>
      <c r="I11" s="4" t="str">
        <f>VLOOKUP(C11,WM!$A$1:$B$16,2,FALSE)</f>
        <v>WCU200+BOX</v>
      </c>
      <c r="J11" s="75" t="s">
        <v>665</v>
      </c>
    </row>
    <row r="12" spans="1:10" ht="13.8">
      <c r="A12" s="9" t="s">
        <v>380</v>
      </c>
      <c r="B12" s="56" t="s">
        <v>597</v>
      </c>
      <c r="C12" s="40" t="s">
        <v>8</v>
      </c>
      <c r="D12" s="41" t="s">
        <v>37</v>
      </c>
      <c r="E12" s="9" t="s">
        <v>664</v>
      </c>
      <c r="F12" s="40" t="s">
        <v>3</v>
      </c>
      <c r="G12" s="40" t="s">
        <v>3</v>
      </c>
      <c r="H12" s="68" t="s">
        <v>645</v>
      </c>
      <c r="I12" s="4" t="str">
        <f>VLOOKUP(C12,WM!$A$1:$B$16,2,FALSE)</f>
        <v>WCU200+BOX</v>
      </c>
      <c r="J12" s="75" t="s">
        <v>665</v>
      </c>
    </row>
    <row r="13" spans="1:10" ht="13.8">
      <c r="A13" s="9" t="s">
        <v>381</v>
      </c>
      <c r="B13" s="56" t="s">
        <v>598</v>
      </c>
      <c r="C13" s="40" t="s">
        <v>8</v>
      </c>
      <c r="D13" s="41" t="s">
        <v>37</v>
      </c>
      <c r="E13" s="9" t="s">
        <v>664</v>
      </c>
      <c r="F13" s="40" t="s">
        <v>3</v>
      </c>
      <c r="G13" s="40" t="s">
        <v>3</v>
      </c>
      <c r="H13" s="68" t="s">
        <v>645</v>
      </c>
      <c r="I13" s="4" t="str">
        <f>VLOOKUP(C13,WM!$A$1:$B$16,2,FALSE)</f>
        <v>WCU200+BOX</v>
      </c>
      <c r="J13" s="75" t="s">
        <v>665</v>
      </c>
    </row>
    <row r="14" spans="1:10" ht="13.8">
      <c r="A14" s="49" t="s">
        <v>307</v>
      </c>
      <c r="B14" s="57" t="s">
        <v>599</v>
      </c>
      <c r="C14" s="36" t="s">
        <v>6</v>
      </c>
      <c r="D14" s="37" t="s">
        <v>23</v>
      </c>
      <c r="E14" s="9" t="s">
        <v>664</v>
      </c>
      <c r="F14" s="36" t="s">
        <v>3</v>
      </c>
      <c r="G14" s="36" t="s">
        <v>3</v>
      </c>
      <c r="H14" s="68" t="s">
        <v>645</v>
      </c>
      <c r="I14" s="4" t="str">
        <f>VLOOKUP(C14,WM!$A$1:$B$16,2,FALSE)</f>
        <v>WCU115+BOX</v>
      </c>
      <c r="J14" s="75" t="s">
        <v>665</v>
      </c>
    </row>
    <row r="15" spans="1:10" ht="13.8">
      <c r="A15" s="49" t="s">
        <v>308</v>
      </c>
      <c r="B15" s="57" t="s">
        <v>588</v>
      </c>
      <c r="C15" s="36" t="s">
        <v>6</v>
      </c>
      <c r="D15" s="37" t="s">
        <v>23</v>
      </c>
      <c r="E15" s="9" t="s">
        <v>664</v>
      </c>
      <c r="F15" s="36" t="s">
        <v>3</v>
      </c>
      <c r="G15" s="36" t="s">
        <v>3</v>
      </c>
      <c r="H15" s="68" t="s">
        <v>645</v>
      </c>
      <c r="I15" s="4" t="str">
        <f>VLOOKUP(C15,WM!$A$1:$B$16,2,FALSE)</f>
        <v>WCU115+BOX</v>
      </c>
      <c r="J15" s="75" t="s">
        <v>665</v>
      </c>
    </row>
    <row r="16" spans="1:10" ht="13.8">
      <c r="A16" s="49" t="s">
        <v>309</v>
      </c>
      <c r="B16" s="57" t="s">
        <v>599</v>
      </c>
      <c r="C16" s="36" t="s">
        <v>6</v>
      </c>
      <c r="D16" s="37" t="s">
        <v>23</v>
      </c>
      <c r="E16" s="9" t="s">
        <v>664</v>
      </c>
      <c r="F16" s="36" t="s">
        <v>3</v>
      </c>
      <c r="G16" s="36" t="s">
        <v>3</v>
      </c>
      <c r="H16" s="68" t="s">
        <v>645</v>
      </c>
      <c r="I16" s="4" t="str">
        <f>VLOOKUP(C16,WM!$A$1:$B$16,2,FALSE)</f>
        <v>WCU115+BOX</v>
      </c>
      <c r="J16" s="75" t="s">
        <v>665</v>
      </c>
    </row>
    <row r="17" spans="1:10" ht="13.8">
      <c r="A17" s="49" t="s">
        <v>343</v>
      </c>
      <c r="B17" s="57" t="s">
        <v>600</v>
      </c>
      <c r="C17" s="36" t="s">
        <v>7</v>
      </c>
      <c r="D17" s="37" t="s">
        <v>37</v>
      </c>
      <c r="E17" s="9" t="s">
        <v>664</v>
      </c>
      <c r="F17" s="36" t="s">
        <v>3</v>
      </c>
      <c r="G17" s="36" t="s">
        <v>3</v>
      </c>
      <c r="H17" s="68" t="s">
        <v>645</v>
      </c>
      <c r="I17" s="4" t="str">
        <f>VLOOKUP(C17,WM!$A$1:$B$16,2,FALSE)</f>
        <v>WCU150+BOX</v>
      </c>
      <c r="J17" s="75" t="s">
        <v>665</v>
      </c>
    </row>
    <row r="18" spans="1:10" ht="13.8">
      <c r="A18" s="49" t="s">
        <v>312</v>
      </c>
      <c r="B18" s="57" t="s">
        <v>591</v>
      </c>
      <c r="C18" s="36" t="s">
        <v>7</v>
      </c>
      <c r="D18" s="37" t="s">
        <v>37</v>
      </c>
      <c r="E18" s="9" t="s">
        <v>664</v>
      </c>
      <c r="F18" s="36" t="s">
        <v>3</v>
      </c>
      <c r="G18" s="36" t="s">
        <v>3</v>
      </c>
      <c r="H18" s="68" t="s">
        <v>645</v>
      </c>
      <c r="I18" s="4" t="str">
        <f>VLOOKUP(C18,WM!$A$1:$B$16,2,FALSE)</f>
        <v>WCU150+BOX</v>
      </c>
      <c r="J18" s="75" t="s">
        <v>665</v>
      </c>
    </row>
    <row r="19" spans="1:10" ht="13.8">
      <c r="A19" s="49" t="s">
        <v>313</v>
      </c>
      <c r="B19" s="57" t="s">
        <v>600</v>
      </c>
      <c r="C19" s="36" t="s">
        <v>7</v>
      </c>
      <c r="D19" s="37" t="s">
        <v>37</v>
      </c>
      <c r="E19" s="9" t="s">
        <v>664</v>
      </c>
      <c r="F19" s="36" t="s">
        <v>3</v>
      </c>
      <c r="G19" s="36" t="s">
        <v>3</v>
      </c>
      <c r="H19" s="68" t="s">
        <v>645</v>
      </c>
      <c r="I19" s="4" t="str">
        <f>VLOOKUP(C19,WM!$A$1:$B$16,2,FALSE)</f>
        <v>WCU150+BOX</v>
      </c>
      <c r="J19" s="75" t="s">
        <v>665</v>
      </c>
    </row>
    <row r="20" spans="1:10" ht="13.8">
      <c r="A20" s="49" t="s">
        <v>316</v>
      </c>
      <c r="B20" s="57" t="s">
        <v>601</v>
      </c>
      <c r="C20" s="36" t="s">
        <v>8</v>
      </c>
      <c r="D20" s="37" t="s">
        <v>37</v>
      </c>
      <c r="E20" s="9" t="s">
        <v>664</v>
      </c>
      <c r="F20" s="36" t="s">
        <v>3</v>
      </c>
      <c r="G20" s="36" t="s">
        <v>3</v>
      </c>
      <c r="H20" s="68" t="s">
        <v>645</v>
      </c>
      <c r="I20" s="4" t="str">
        <f>VLOOKUP(C20,WM!$A$1:$B$16,2,FALSE)</f>
        <v>WCU200+BOX</v>
      </c>
      <c r="J20" s="75" t="s">
        <v>665</v>
      </c>
    </row>
    <row r="21" spans="1:10" ht="13.8">
      <c r="A21" s="49" t="s">
        <v>317</v>
      </c>
      <c r="B21" s="57" t="s">
        <v>594</v>
      </c>
      <c r="C21" s="36" t="s">
        <v>8</v>
      </c>
      <c r="D21" s="37" t="s">
        <v>37</v>
      </c>
      <c r="E21" s="9" t="s">
        <v>664</v>
      </c>
      <c r="F21" s="36" t="s">
        <v>3</v>
      </c>
      <c r="G21" s="36" t="s">
        <v>3</v>
      </c>
      <c r="H21" s="68" t="s">
        <v>645</v>
      </c>
      <c r="I21" s="4" t="str">
        <f>VLOOKUP(C21,WM!$A$1:$B$16,2,FALSE)</f>
        <v>WCU200+BOX</v>
      </c>
      <c r="J21" s="75" t="s">
        <v>665</v>
      </c>
    </row>
    <row r="22" spans="1:10" ht="13.8">
      <c r="A22" s="49" t="s">
        <v>470</v>
      </c>
      <c r="B22" s="57" t="s">
        <v>601</v>
      </c>
      <c r="C22" s="36" t="s">
        <v>8</v>
      </c>
      <c r="D22" s="37" t="s">
        <v>37</v>
      </c>
      <c r="E22" s="9" t="s">
        <v>664</v>
      </c>
      <c r="F22" s="36" t="s">
        <v>3</v>
      </c>
      <c r="G22" s="36" t="s">
        <v>3</v>
      </c>
      <c r="H22" s="68" t="s">
        <v>645</v>
      </c>
      <c r="I22" s="4" t="str">
        <f>VLOOKUP(C22,WM!$A$1:$B$16,2,FALSE)</f>
        <v>WCU200+BOX</v>
      </c>
      <c r="J22" s="75" t="s">
        <v>665</v>
      </c>
    </row>
    <row r="23" spans="1:10" ht="13.8">
      <c r="A23" s="49" t="s">
        <v>471</v>
      </c>
      <c r="B23" s="57" t="s">
        <v>602</v>
      </c>
      <c r="C23" s="36" t="s">
        <v>103</v>
      </c>
      <c r="D23" s="37" t="s">
        <v>37</v>
      </c>
      <c r="E23" s="9" t="s">
        <v>664</v>
      </c>
      <c r="F23" s="36" t="s">
        <v>3</v>
      </c>
      <c r="G23" s="36" t="s">
        <v>3</v>
      </c>
      <c r="H23" s="68" t="s">
        <v>645</v>
      </c>
      <c r="I23" s="4" t="str">
        <f>VLOOKUP(C23,WM!$A$1:$B$16,2,FALSE)</f>
        <v>WCU250+BOX</v>
      </c>
      <c r="J23" s="75" t="s">
        <v>665</v>
      </c>
    </row>
    <row r="24" spans="1:10" ht="13.8">
      <c r="A24" s="49" t="s">
        <v>472</v>
      </c>
      <c r="B24" s="57" t="s">
        <v>597</v>
      </c>
      <c r="C24" s="36" t="s">
        <v>103</v>
      </c>
      <c r="D24" s="37" t="s">
        <v>37</v>
      </c>
      <c r="E24" s="9" t="s">
        <v>664</v>
      </c>
      <c r="F24" s="36" t="s">
        <v>3</v>
      </c>
      <c r="G24" s="36" t="s">
        <v>3</v>
      </c>
      <c r="H24" s="68" t="s">
        <v>645</v>
      </c>
      <c r="I24" s="4" t="str">
        <f>VLOOKUP(C24,WM!$A$1:$B$16,2,FALSE)</f>
        <v>WCU250+BOX</v>
      </c>
      <c r="J24" s="75" t="s">
        <v>665</v>
      </c>
    </row>
    <row r="25" spans="1:10" ht="13.8">
      <c r="A25" s="49" t="s">
        <v>318</v>
      </c>
      <c r="B25" s="57" t="s">
        <v>602</v>
      </c>
      <c r="C25" s="36" t="s">
        <v>103</v>
      </c>
      <c r="D25" s="37" t="s">
        <v>37</v>
      </c>
      <c r="E25" s="9" t="s">
        <v>664</v>
      </c>
      <c r="F25" s="36" t="s">
        <v>3</v>
      </c>
      <c r="G25" s="36" t="s">
        <v>3</v>
      </c>
      <c r="H25" s="68" t="s">
        <v>645</v>
      </c>
      <c r="I25" s="4" t="str">
        <f>VLOOKUP(C25,WM!$A$1:$B$16,2,FALSE)</f>
        <v>WCU250+BOX</v>
      </c>
      <c r="J25" s="75" t="s">
        <v>665</v>
      </c>
    </row>
    <row r="26" spans="1:10" ht="13.8">
      <c r="A26" s="50" t="s">
        <v>422</v>
      </c>
      <c r="B26" s="59" t="s">
        <v>603</v>
      </c>
      <c r="C26" s="58" t="s">
        <v>6</v>
      </c>
      <c r="D26" s="60" t="s">
        <v>23</v>
      </c>
      <c r="E26" s="9" t="s">
        <v>664</v>
      </c>
      <c r="F26" s="58" t="s">
        <v>3</v>
      </c>
      <c r="G26" s="58" t="s">
        <v>3</v>
      </c>
      <c r="H26" s="68" t="s">
        <v>645</v>
      </c>
      <c r="I26" s="4" t="str">
        <f>VLOOKUP(C26,WM!$A$1:$B$16,2,FALSE)</f>
        <v>WCU115+BOX</v>
      </c>
      <c r="J26" s="75" t="s">
        <v>665</v>
      </c>
    </row>
    <row r="27" spans="1:10" ht="13.8">
      <c r="A27" s="50" t="s">
        <v>423</v>
      </c>
      <c r="B27" s="59" t="s">
        <v>604</v>
      </c>
      <c r="C27" s="58" t="s">
        <v>6</v>
      </c>
      <c r="D27" s="60" t="s">
        <v>23</v>
      </c>
      <c r="E27" s="9" t="s">
        <v>664</v>
      </c>
      <c r="F27" s="58" t="s">
        <v>3</v>
      </c>
      <c r="G27" s="58" t="s">
        <v>3</v>
      </c>
      <c r="H27" s="68" t="s">
        <v>645</v>
      </c>
      <c r="I27" s="4" t="str">
        <f>VLOOKUP(C27,WM!$A$1:$B$16,2,FALSE)</f>
        <v>WCU115+BOX</v>
      </c>
      <c r="J27" s="75" t="s">
        <v>665</v>
      </c>
    </row>
    <row r="28" spans="1:10" ht="13.8">
      <c r="A28" s="50" t="s">
        <v>424</v>
      </c>
      <c r="B28" s="59" t="s">
        <v>605</v>
      </c>
      <c r="C28" s="58" t="s">
        <v>6</v>
      </c>
      <c r="D28" s="60" t="s">
        <v>23</v>
      </c>
      <c r="E28" s="9" t="s">
        <v>664</v>
      </c>
      <c r="F28" s="58" t="s">
        <v>3</v>
      </c>
      <c r="G28" s="58" t="s">
        <v>3</v>
      </c>
      <c r="H28" s="68" t="s">
        <v>645</v>
      </c>
      <c r="I28" s="4" t="str">
        <f>VLOOKUP(C28,WM!$A$1:$B$16,2,FALSE)</f>
        <v>WCU115+BOX</v>
      </c>
      <c r="J28" s="75" t="s">
        <v>665</v>
      </c>
    </row>
    <row r="29" spans="1:10" ht="13.8">
      <c r="A29" s="50" t="s">
        <v>428</v>
      </c>
      <c r="B29" s="59" t="s">
        <v>606</v>
      </c>
      <c r="C29" s="58" t="s">
        <v>7</v>
      </c>
      <c r="D29" s="60" t="s">
        <v>37</v>
      </c>
      <c r="E29" s="9" t="s">
        <v>664</v>
      </c>
      <c r="F29" s="58" t="s">
        <v>3</v>
      </c>
      <c r="G29" s="58" t="s">
        <v>3</v>
      </c>
      <c r="H29" s="68" t="s">
        <v>645</v>
      </c>
      <c r="I29" s="4" t="str">
        <f>VLOOKUP(C29,WM!$A$1:$B$16,2,FALSE)</f>
        <v>WCU150+BOX</v>
      </c>
      <c r="J29" s="75" t="s">
        <v>665</v>
      </c>
    </row>
    <row r="30" spans="1:10" ht="13.8">
      <c r="A30" s="50" t="s">
        <v>429</v>
      </c>
      <c r="B30" s="59" t="s">
        <v>607</v>
      </c>
      <c r="C30" s="58" t="s">
        <v>7</v>
      </c>
      <c r="D30" s="60" t="s">
        <v>37</v>
      </c>
      <c r="E30" s="9" t="s">
        <v>664</v>
      </c>
      <c r="F30" s="58" t="s">
        <v>3</v>
      </c>
      <c r="G30" s="58" t="s">
        <v>3</v>
      </c>
      <c r="H30" s="68" t="s">
        <v>645</v>
      </c>
      <c r="I30" s="4" t="str">
        <f>VLOOKUP(C30,WM!$A$1:$B$16,2,FALSE)</f>
        <v>WCU150+BOX</v>
      </c>
      <c r="J30" s="75" t="s">
        <v>665</v>
      </c>
    </row>
    <row r="31" spans="1:10" ht="13.8">
      <c r="A31" s="50" t="s">
        <v>430</v>
      </c>
      <c r="B31" s="59" t="s">
        <v>608</v>
      </c>
      <c r="C31" s="58" t="s">
        <v>7</v>
      </c>
      <c r="D31" s="60" t="s">
        <v>37</v>
      </c>
      <c r="E31" s="9" t="s">
        <v>664</v>
      </c>
      <c r="F31" s="58" t="s">
        <v>3</v>
      </c>
      <c r="G31" s="58" t="s">
        <v>3</v>
      </c>
      <c r="H31" s="68" t="s">
        <v>645</v>
      </c>
      <c r="I31" s="4" t="str">
        <f>VLOOKUP(C31,WM!$A$1:$B$16,2,FALSE)</f>
        <v>WCU150+BOX</v>
      </c>
      <c r="J31" s="75" t="s">
        <v>665</v>
      </c>
    </row>
    <row r="32" spans="1:10" ht="13.8">
      <c r="A32" s="50" t="s">
        <v>434</v>
      </c>
      <c r="B32" s="59" t="s">
        <v>609</v>
      </c>
      <c r="C32" s="58" t="s">
        <v>8</v>
      </c>
      <c r="D32" s="60" t="s">
        <v>37</v>
      </c>
      <c r="E32" s="9" t="s">
        <v>664</v>
      </c>
      <c r="F32" s="58" t="s">
        <v>3</v>
      </c>
      <c r="G32" s="58" t="s">
        <v>3</v>
      </c>
      <c r="H32" s="68" t="s">
        <v>645</v>
      </c>
      <c r="I32" s="4" t="str">
        <f>VLOOKUP(C32,WM!$A$1:$B$16,2,FALSE)</f>
        <v>WCU200+BOX</v>
      </c>
      <c r="J32" s="75" t="s">
        <v>665</v>
      </c>
    </row>
    <row r="33" spans="1:10" ht="13.8">
      <c r="A33" s="50" t="s">
        <v>435</v>
      </c>
      <c r="B33" s="59" t="s">
        <v>610</v>
      </c>
      <c r="C33" s="58" t="s">
        <v>8</v>
      </c>
      <c r="D33" s="60" t="s">
        <v>37</v>
      </c>
      <c r="E33" s="9" t="s">
        <v>664</v>
      </c>
      <c r="F33" s="58" t="s">
        <v>3</v>
      </c>
      <c r="G33" s="58" t="s">
        <v>3</v>
      </c>
      <c r="H33" s="68" t="s">
        <v>645</v>
      </c>
      <c r="I33" s="4" t="str">
        <f>VLOOKUP(C33,WM!$A$1:$B$16,2,FALSE)</f>
        <v>WCU200+BOX</v>
      </c>
      <c r="J33" s="75" t="s">
        <v>665</v>
      </c>
    </row>
    <row r="34" spans="1:10" ht="13.8">
      <c r="A34" s="50" t="s">
        <v>436</v>
      </c>
      <c r="B34" s="59" t="s">
        <v>611</v>
      </c>
      <c r="C34" s="58" t="s">
        <v>8</v>
      </c>
      <c r="D34" s="60" t="s">
        <v>37</v>
      </c>
      <c r="E34" s="9" t="s">
        <v>664</v>
      </c>
      <c r="F34" s="58" t="s">
        <v>3</v>
      </c>
      <c r="G34" s="58" t="s">
        <v>3</v>
      </c>
      <c r="H34" s="68" t="s">
        <v>645</v>
      </c>
      <c r="I34" s="4" t="str">
        <f>VLOOKUP(C34,WM!$A$1:$B$16,2,FALSE)</f>
        <v>WCU200+BOX</v>
      </c>
      <c r="J34" s="75" t="s">
        <v>665</v>
      </c>
    </row>
    <row r="35" spans="1:10" ht="13.8">
      <c r="A35" s="50" t="s">
        <v>440</v>
      </c>
      <c r="B35" s="59" t="s">
        <v>612</v>
      </c>
      <c r="C35" s="58" t="s">
        <v>103</v>
      </c>
      <c r="D35" s="60" t="s">
        <v>37</v>
      </c>
      <c r="E35" s="9" t="s">
        <v>664</v>
      </c>
      <c r="F35" s="58" t="s">
        <v>3</v>
      </c>
      <c r="G35" s="58" t="s">
        <v>3</v>
      </c>
      <c r="H35" s="68" t="s">
        <v>645</v>
      </c>
      <c r="I35" s="4" t="str">
        <f>VLOOKUP(C35,WM!$A$1:$B$16,2,FALSE)</f>
        <v>WCU250+BOX</v>
      </c>
      <c r="J35" s="75" t="s">
        <v>665</v>
      </c>
    </row>
    <row r="36" spans="1:10" ht="13.8">
      <c r="A36" s="50" t="s">
        <v>441</v>
      </c>
      <c r="B36" s="59" t="s">
        <v>613</v>
      </c>
      <c r="C36" s="58" t="s">
        <v>103</v>
      </c>
      <c r="D36" s="60" t="s">
        <v>37</v>
      </c>
      <c r="E36" s="9" t="s">
        <v>664</v>
      </c>
      <c r="F36" s="58" t="s">
        <v>3</v>
      </c>
      <c r="G36" s="58" t="s">
        <v>3</v>
      </c>
      <c r="H36" s="68" t="s">
        <v>645</v>
      </c>
      <c r="I36" s="4" t="str">
        <f>VLOOKUP(C36,WM!$A$1:$B$16,2,FALSE)</f>
        <v>WCU250+BOX</v>
      </c>
      <c r="J36" s="75" t="s">
        <v>665</v>
      </c>
    </row>
    <row r="37" spans="1:10" ht="13.8">
      <c r="A37" s="50" t="s">
        <v>442</v>
      </c>
      <c r="B37" s="59" t="s">
        <v>614</v>
      </c>
      <c r="C37" s="58" t="s">
        <v>103</v>
      </c>
      <c r="D37" s="60" t="s">
        <v>37</v>
      </c>
      <c r="E37" s="9" t="s">
        <v>664</v>
      </c>
      <c r="F37" s="58" t="s">
        <v>3</v>
      </c>
      <c r="G37" s="58" t="s">
        <v>3</v>
      </c>
      <c r="H37" s="68" t="s">
        <v>645</v>
      </c>
      <c r="I37" s="4" t="str">
        <f>VLOOKUP(C37,WM!$A$1:$B$16,2,FALSE)</f>
        <v>WCU250+BOX</v>
      </c>
      <c r="J37" s="75" t="s">
        <v>665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7"/>
  <sheetViews>
    <sheetView workbookViewId="0">
      <selection activeCell="M20" sqref="M20"/>
    </sheetView>
  </sheetViews>
  <sheetFormatPr defaultRowHeight="13.2"/>
  <cols>
    <col min="1" max="1" width="14.6640625" bestFit="1" customWidth="1"/>
    <col min="2" max="2" width="11" bestFit="1" customWidth="1"/>
    <col min="3" max="4" width="9.21875" bestFit="1" customWidth="1"/>
    <col min="5" max="5" width="4.33203125" bestFit="1" customWidth="1"/>
    <col min="6" max="6" width="9.21875" bestFit="1" customWidth="1"/>
    <col min="7" max="7" width="4.33203125" bestFit="1" customWidth="1"/>
    <col min="8" max="8" width="5.44140625" customWidth="1"/>
    <col min="9" max="9" width="10.33203125" bestFit="1" customWidth="1"/>
    <col min="10" max="10" width="11.21875" bestFit="1" customWidth="1"/>
  </cols>
  <sheetData>
    <row r="1" spans="1:11" ht="31.2">
      <c r="A1" s="42" t="s">
        <v>208</v>
      </c>
      <c r="B1" s="43" t="s">
        <v>61</v>
      </c>
      <c r="C1" s="44" t="s">
        <v>60</v>
      </c>
      <c r="D1" s="45" t="s">
        <v>59</v>
      </c>
      <c r="E1" s="44" t="s">
        <v>64</v>
      </c>
      <c r="F1" s="46" t="s">
        <v>62</v>
      </c>
      <c r="G1" s="47" t="s">
        <v>63</v>
      </c>
      <c r="J1" s="48"/>
    </row>
    <row r="2" spans="1:11" ht="13.8">
      <c r="A2" s="61" t="s">
        <v>364</v>
      </c>
      <c r="B2" s="59" t="s">
        <v>615</v>
      </c>
      <c r="C2" s="58" t="s">
        <v>6</v>
      </c>
      <c r="D2" s="60" t="s">
        <v>23</v>
      </c>
      <c r="E2" s="9" t="s">
        <v>664</v>
      </c>
      <c r="F2" s="58" t="s">
        <v>3</v>
      </c>
      <c r="G2" s="58" t="s">
        <v>3</v>
      </c>
      <c r="H2" s="58" t="s">
        <v>1</v>
      </c>
      <c r="I2" s="68" t="s">
        <v>645</v>
      </c>
      <c r="J2" s="4" t="str">
        <f>VLOOKUP(C2,WM!$A$1:$B$16,2,FALSE)</f>
        <v>WCU115+BOX</v>
      </c>
      <c r="K2" s="75" t="s">
        <v>665</v>
      </c>
    </row>
    <row r="3" spans="1:11" ht="13.8">
      <c r="A3" s="61" t="s">
        <v>365</v>
      </c>
      <c r="B3" s="59" t="s">
        <v>616</v>
      </c>
      <c r="C3" s="58" t="s">
        <v>6</v>
      </c>
      <c r="D3" s="60" t="s">
        <v>23</v>
      </c>
      <c r="E3" s="9" t="s">
        <v>664</v>
      </c>
      <c r="F3" s="58" t="s">
        <v>3</v>
      </c>
      <c r="G3" s="58" t="s">
        <v>3</v>
      </c>
      <c r="H3" s="58" t="s">
        <v>1</v>
      </c>
      <c r="I3" s="68" t="s">
        <v>645</v>
      </c>
      <c r="J3" s="4" t="str">
        <f>VLOOKUP(C3,WM!$A$1:$B$16,2,FALSE)</f>
        <v>WCU115+BOX</v>
      </c>
      <c r="K3" s="75" t="s">
        <v>665</v>
      </c>
    </row>
    <row r="4" spans="1:11" ht="13.8">
      <c r="A4" s="61" t="s">
        <v>366</v>
      </c>
      <c r="B4" s="59" t="s">
        <v>617</v>
      </c>
      <c r="C4" s="58" t="s">
        <v>6</v>
      </c>
      <c r="D4" s="60" t="s">
        <v>23</v>
      </c>
      <c r="E4" s="9" t="s">
        <v>664</v>
      </c>
      <c r="F4" s="58" t="s">
        <v>3</v>
      </c>
      <c r="G4" s="58" t="s">
        <v>3</v>
      </c>
      <c r="H4" s="58" t="s">
        <v>1</v>
      </c>
      <c r="I4" s="68" t="s">
        <v>645</v>
      </c>
      <c r="J4" s="4" t="str">
        <f>VLOOKUP(C4,WM!$A$1:$B$16,2,FALSE)</f>
        <v>WCU115+BOX</v>
      </c>
      <c r="K4" s="75" t="s">
        <v>665</v>
      </c>
    </row>
    <row r="5" spans="1:11" ht="13.8">
      <c r="A5" s="61" t="s">
        <v>369</v>
      </c>
      <c r="B5" s="59" t="s">
        <v>618</v>
      </c>
      <c r="C5" s="58" t="s">
        <v>7</v>
      </c>
      <c r="D5" s="60" t="s">
        <v>37</v>
      </c>
      <c r="E5" s="9" t="s">
        <v>664</v>
      </c>
      <c r="F5" s="58" t="s">
        <v>3</v>
      </c>
      <c r="G5" s="58" t="s">
        <v>3</v>
      </c>
      <c r="H5" s="58" t="s">
        <v>1</v>
      </c>
      <c r="I5" s="68" t="s">
        <v>645</v>
      </c>
      <c r="J5" s="4" t="str">
        <f>VLOOKUP(C5,WM!$A$1:$B$16,2,FALSE)</f>
        <v>WCU150+BOX</v>
      </c>
      <c r="K5" s="75" t="s">
        <v>665</v>
      </c>
    </row>
    <row r="6" spans="1:11" ht="13.8">
      <c r="A6" s="61" t="s">
        <v>370</v>
      </c>
      <c r="B6" s="59" t="s">
        <v>619</v>
      </c>
      <c r="C6" s="58" t="s">
        <v>7</v>
      </c>
      <c r="D6" s="60" t="s">
        <v>37</v>
      </c>
      <c r="E6" s="9" t="s">
        <v>664</v>
      </c>
      <c r="F6" s="58" t="s">
        <v>3</v>
      </c>
      <c r="G6" s="58" t="s">
        <v>3</v>
      </c>
      <c r="H6" s="58" t="s">
        <v>1</v>
      </c>
      <c r="I6" s="68" t="s">
        <v>645</v>
      </c>
      <c r="J6" s="4" t="str">
        <f>VLOOKUP(C6,WM!$A$1:$B$16,2,FALSE)</f>
        <v>WCU150+BOX</v>
      </c>
      <c r="K6" s="75" t="s">
        <v>665</v>
      </c>
    </row>
    <row r="7" spans="1:11" ht="13.8">
      <c r="A7" s="61" t="s">
        <v>371</v>
      </c>
      <c r="B7" s="59" t="s">
        <v>620</v>
      </c>
      <c r="C7" s="58" t="s">
        <v>7</v>
      </c>
      <c r="D7" s="60" t="s">
        <v>37</v>
      </c>
      <c r="E7" s="9" t="s">
        <v>664</v>
      </c>
      <c r="F7" s="58" t="s">
        <v>3</v>
      </c>
      <c r="G7" s="58" t="s">
        <v>3</v>
      </c>
      <c r="H7" s="58" t="s">
        <v>1</v>
      </c>
      <c r="I7" s="68" t="s">
        <v>645</v>
      </c>
      <c r="J7" s="4" t="str">
        <f>VLOOKUP(C7,WM!$A$1:$B$16,2,FALSE)</f>
        <v>WCU150+BOX</v>
      </c>
      <c r="K7" s="75" t="s">
        <v>665</v>
      </c>
    </row>
    <row r="8" spans="1:11" ht="13.8">
      <c r="A8" s="61" t="s">
        <v>374</v>
      </c>
      <c r="B8" s="59" t="s">
        <v>621</v>
      </c>
      <c r="C8" s="58" t="s">
        <v>8</v>
      </c>
      <c r="D8" s="60" t="s">
        <v>37</v>
      </c>
      <c r="E8" s="9" t="s">
        <v>664</v>
      </c>
      <c r="F8" s="58" t="s">
        <v>3</v>
      </c>
      <c r="G8" s="58" t="s">
        <v>3</v>
      </c>
      <c r="H8" s="58" t="s">
        <v>1</v>
      </c>
      <c r="I8" s="68" t="s">
        <v>645</v>
      </c>
      <c r="J8" s="4" t="str">
        <f>VLOOKUP(C8,WM!$A$1:$B$16,2,FALSE)</f>
        <v>WCU200+BOX</v>
      </c>
      <c r="K8" s="75" t="s">
        <v>665</v>
      </c>
    </row>
    <row r="9" spans="1:11" ht="13.8">
      <c r="A9" s="61" t="s">
        <v>375</v>
      </c>
      <c r="B9" s="59" t="s">
        <v>622</v>
      </c>
      <c r="C9" s="58" t="s">
        <v>8</v>
      </c>
      <c r="D9" s="60" t="s">
        <v>37</v>
      </c>
      <c r="E9" s="9" t="s">
        <v>664</v>
      </c>
      <c r="F9" s="58" t="s">
        <v>3</v>
      </c>
      <c r="G9" s="58" t="s">
        <v>3</v>
      </c>
      <c r="H9" s="58" t="s">
        <v>1</v>
      </c>
      <c r="I9" s="68" t="s">
        <v>645</v>
      </c>
      <c r="J9" s="4" t="str">
        <f>VLOOKUP(C9,WM!$A$1:$B$16,2,FALSE)</f>
        <v>WCU200+BOX</v>
      </c>
      <c r="K9" s="75" t="s">
        <v>665</v>
      </c>
    </row>
    <row r="10" spans="1:11" ht="13.8">
      <c r="A10" s="61" t="s">
        <v>376</v>
      </c>
      <c r="B10" s="59" t="s">
        <v>623</v>
      </c>
      <c r="C10" s="58" t="s">
        <v>8</v>
      </c>
      <c r="D10" s="60" t="s">
        <v>37</v>
      </c>
      <c r="E10" s="9" t="s">
        <v>664</v>
      </c>
      <c r="F10" s="58" t="s">
        <v>3</v>
      </c>
      <c r="G10" s="58" t="s">
        <v>3</v>
      </c>
      <c r="H10" s="58" t="s">
        <v>1</v>
      </c>
      <c r="I10" s="68" t="s">
        <v>645</v>
      </c>
      <c r="J10" s="4" t="str">
        <f>VLOOKUP(C10,WM!$A$1:$B$16,2,FALSE)</f>
        <v>WCU200+BOX</v>
      </c>
      <c r="K10" s="75" t="s">
        <v>665</v>
      </c>
    </row>
    <row r="11" spans="1:11" ht="13.8">
      <c r="A11" s="61" t="s">
        <v>379</v>
      </c>
      <c r="B11" s="59" t="s">
        <v>624</v>
      </c>
      <c r="C11" s="58" t="s">
        <v>103</v>
      </c>
      <c r="D11" s="60" t="s">
        <v>37</v>
      </c>
      <c r="E11" s="9" t="s">
        <v>664</v>
      </c>
      <c r="F11" s="58" t="s">
        <v>3</v>
      </c>
      <c r="G11" s="58" t="s">
        <v>3</v>
      </c>
      <c r="H11" s="58" t="s">
        <v>1</v>
      </c>
      <c r="I11" s="68" t="s">
        <v>645</v>
      </c>
      <c r="J11" s="4" t="str">
        <f>VLOOKUP(C11,WM!$A$1:$B$16,2,FALSE)</f>
        <v>WCU250+BOX</v>
      </c>
      <c r="K11" s="75" t="s">
        <v>665</v>
      </c>
    </row>
    <row r="12" spans="1:11" ht="13.8">
      <c r="A12" s="61" t="s">
        <v>380</v>
      </c>
      <c r="B12" s="59" t="s">
        <v>625</v>
      </c>
      <c r="C12" s="58" t="s">
        <v>103</v>
      </c>
      <c r="D12" s="60" t="s">
        <v>37</v>
      </c>
      <c r="E12" s="9" t="s">
        <v>664</v>
      </c>
      <c r="F12" s="58" t="s">
        <v>3</v>
      </c>
      <c r="G12" s="58" t="s">
        <v>3</v>
      </c>
      <c r="H12" s="58" t="s">
        <v>1</v>
      </c>
      <c r="I12" s="68" t="s">
        <v>645</v>
      </c>
      <c r="J12" s="4" t="str">
        <f>VLOOKUP(C12,WM!$A$1:$B$16,2,FALSE)</f>
        <v>WCU250+BOX</v>
      </c>
      <c r="K12" s="75" t="s">
        <v>665</v>
      </c>
    </row>
    <row r="13" spans="1:11" ht="13.8">
      <c r="A13" s="61" t="s">
        <v>381</v>
      </c>
      <c r="B13" s="59" t="s">
        <v>626</v>
      </c>
      <c r="C13" s="58" t="s">
        <v>103</v>
      </c>
      <c r="D13" s="60" t="s">
        <v>37</v>
      </c>
      <c r="E13" s="9" t="s">
        <v>664</v>
      </c>
      <c r="F13" s="58" t="s">
        <v>3</v>
      </c>
      <c r="G13" s="58" t="s">
        <v>3</v>
      </c>
      <c r="H13" s="58" t="s">
        <v>1</v>
      </c>
      <c r="I13" s="68" t="s">
        <v>645</v>
      </c>
      <c r="J13" s="4" t="str">
        <f>VLOOKUP(C13,WM!$A$1:$B$16,2,FALSE)</f>
        <v>WCU250+BOX</v>
      </c>
      <c r="K13" s="75" t="s">
        <v>665</v>
      </c>
    </row>
    <row r="14" spans="1:11" ht="13.8">
      <c r="A14" s="49" t="s">
        <v>307</v>
      </c>
      <c r="B14" s="62" t="s">
        <v>627</v>
      </c>
      <c r="C14" s="38" t="s">
        <v>7</v>
      </c>
      <c r="D14" s="39" t="s">
        <v>37</v>
      </c>
      <c r="E14" s="9" t="s">
        <v>664</v>
      </c>
      <c r="F14" s="38" t="s">
        <v>3</v>
      </c>
      <c r="G14" s="38" t="s">
        <v>3</v>
      </c>
      <c r="H14" s="38" t="s">
        <v>1</v>
      </c>
      <c r="I14" s="68" t="s">
        <v>645</v>
      </c>
      <c r="J14" s="4" t="str">
        <f>VLOOKUP(C14,WM!$A$1:$B$16,2,FALSE)</f>
        <v>WCU150+BOX</v>
      </c>
      <c r="K14" s="75" t="s">
        <v>665</v>
      </c>
    </row>
    <row r="15" spans="1:11" ht="13.8">
      <c r="A15" s="49" t="s">
        <v>308</v>
      </c>
      <c r="B15" s="62" t="s">
        <v>616</v>
      </c>
      <c r="C15" s="38" t="s">
        <v>7</v>
      </c>
      <c r="D15" s="39" t="s">
        <v>37</v>
      </c>
      <c r="E15" s="9" t="s">
        <v>664</v>
      </c>
      <c r="F15" s="38" t="s">
        <v>3</v>
      </c>
      <c r="G15" s="38" t="s">
        <v>3</v>
      </c>
      <c r="H15" s="38" t="s">
        <v>1</v>
      </c>
      <c r="I15" s="68" t="s">
        <v>645</v>
      </c>
      <c r="J15" s="4" t="str">
        <f>VLOOKUP(C15,WM!$A$1:$B$16,2,FALSE)</f>
        <v>WCU150+BOX</v>
      </c>
      <c r="K15" s="75" t="s">
        <v>665</v>
      </c>
    </row>
    <row r="16" spans="1:11" ht="13.8">
      <c r="A16" s="49" t="s">
        <v>309</v>
      </c>
      <c r="B16" s="62" t="s">
        <v>627</v>
      </c>
      <c r="C16" s="38" t="s">
        <v>7</v>
      </c>
      <c r="D16" s="39" t="s">
        <v>37</v>
      </c>
      <c r="E16" s="9" t="s">
        <v>664</v>
      </c>
      <c r="F16" s="38" t="s">
        <v>3</v>
      </c>
      <c r="G16" s="38" t="s">
        <v>3</v>
      </c>
      <c r="H16" s="38" t="s">
        <v>1</v>
      </c>
      <c r="I16" s="68" t="s">
        <v>645</v>
      </c>
      <c r="J16" s="4" t="str">
        <f>VLOOKUP(C16,WM!$A$1:$B$16,2,FALSE)</f>
        <v>WCU150+BOX</v>
      </c>
      <c r="K16" s="75" t="s">
        <v>665</v>
      </c>
    </row>
    <row r="17" spans="1:11" ht="13.8">
      <c r="A17" s="49" t="s">
        <v>343</v>
      </c>
      <c r="B17" s="62" t="s">
        <v>628</v>
      </c>
      <c r="C17" s="38" t="s">
        <v>8</v>
      </c>
      <c r="D17" s="39" t="s">
        <v>37</v>
      </c>
      <c r="E17" s="9" t="s">
        <v>664</v>
      </c>
      <c r="F17" s="38" t="s">
        <v>3</v>
      </c>
      <c r="G17" s="38" t="s">
        <v>3</v>
      </c>
      <c r="H17" s="38" t="s">
        <v>1</v>
      </c>
      <c r="I17" s="68" t="s">
        <v>645</v>
      </c>
      <c r="J17" s="4" t="str">
        <f>VLOOKUP(C17,WM!$A$1:$B$16,2,FALSE)</f>
        <v>WCU200+BOX</v>
      </c>
      <c r="K17" s="75" t="s">
        <v>665</v>
      </c>
    </row>
    <row r="18" spans="1:11" ht="13.8">
      <c r="A18" s="49" t="s">
        <v>312</v>
      </c>
      <c r="B18" s="62" t="s">
        <v>619</v>
      </c>
      <c r="C18" s="38" t="s">
        <v>8</v>
      </c>
      <c r="D18" s="39" t="s">
        <v>37</v>
      </c>
      <c r="E18" s="9" t="s">
        <v>664</v>
      </c>
      <c r="F18" s="38" t="s">
        <v>3</v>
      </c>
      <c r="G18" s="38" t="s">
        <v>3</v>
      </c>
      <c r="H18" s="38" t="s">
        <v>1</v>
      </c>
      <c r="I18" s="68" t="s">
        <v>645</v>
      </c>
      <c r="J18" s="4" t="str">
        <f>VLOOKUP(C18,WM!$A$1:$B$16,2,FALSE)</f>
        <v>WCU200+BOX</v>
      </c>
      <c r="K18" s="75" t="s">
        <v>665</v>
      </c>
    </row>
    <row r="19" spans="1:11" ht="13.8">
      <c r="A19" s="49" t="s">
        <v>313</v>
      </c>
      <c r="B19" s="62" t="s">
        <v>628</v>
      </c>
      <c r="C19" s="38" t="s">
        <v>8</v>
      </c>
      <c r="D19" s="39" t="s">
        <v>37</v>
      </c>
      <c r="E19" s="9" t="s">
        <v>664</v>
      </c>
      <c r="F19" s="38" t="s">
        <v>3</v>
      </c>
      <c r="G19" s="38" t="s">
        <v>3</v>
      </c>
      <c r="H19" s="38" t="s">
        <v>1</v>
      </c>
      <c r="I19" s="68" t="s">
        <v>645</v>
      </c>
      <c r="J19" s="4" t="str">
        <f>VLOOKUP(C19,WM!$A$1:$B$16,2,FALSE)</f>
        <v>WCU200+BOX</v>
      </c>
      <c r="K19" s="75" t="s">
        <v>665</v>
      </c>
    </row>
    <row r="20" spans="1:11" ht="13.8">
      <c r="A20" s="49" t="s">
        <v>316</v>
      </c>
      <c r="B20" s="62" t="s">
        <v>629</v>
      </c>
      <c r="C20" s="38" t="s">
        <v>103</v>
      </c>
      <c r="D20" s="39" t="s">
        <v>37</v>
      </c>
      <c r="E20" s="9" t="s">
        <v>664</v>
      </c>
      <c r="F20" s="38" t="s">
        <v>3</v>
      </c>
      <c r="G20" s="38" t="s">
        <v>3</v>
      </c>
      <c r="H20" s="38" t="s">
        <v>1</v>
      </c>
      <c r="I20" s="68" t="s">
        <v>645</v>
      </c>
      <c r="J20" s="4" t="str">
        <f>VLOOKUP(C20,WM!$A$1:$B$16,2,FALSE)</f>
        <v>WCU250+BOX</v>
      </c>
      <c r="K20" s="75" t="s">
        <v>665</v>
      </c>
    </row>
    <row r="21" spans="1:11" ht="13.8">
      <c r="A21" s="49" t="s">
        <v>317</v>
      </c>
      <c r="B21" s="62" t="s">
        <v>622</v>
      </c>
      <c r="C21" s="38" t="s">
        <v>103</v>
      </c>
      <c r="D21" s="39" t="s">
        <v>37</v>
      </c>
      <c r="E21" s="9" t="s">
        <v>664</v>
      </c>
      <c r="F21" s="38" t="s">
        <v>3</v>
      </c>
      <c r="G21" s="38" t="s">
        <v>3</v>
      </c>
      <c r="H21" s="38" t="s">
        <v>1</v>
      </c>
      <c r="I21" s="68" t="s">
        <v>645</v>
      </c>
      <c r="J21" s="4" t="str">
        <f>VLOOKUP(C21,WM!$A$1:$B$16,2,FALSE)</f>
        <v>WCU250+BOX</v>
      </c>
      <c r="K21" s="75" t="s">
        <v>665</v>
      </c>
    </row>
    <row r="22" spans="1:11" ht="13.8">
      <c r="A22" s="49" t="s">
        <v>470</v>
      </c>
      <c r="B22" s="62" t="s">
        <v>629</v>
      </c>
      <c r="C22" s="38" t="s">
        <v>103</v>
      </c>
      <c r="D22" s="39" t="s">
        <v>37</v>
      </c>
      <c r="E22" s="9" t="s">
        <v>664</v>
      </c>
      <c r="F22" s="38" t="s">
        <v>3</v>
      </c>
      <c r="G22" s="38" t="s">
        <v>3</v>
      </c>
      <c r="H22" s="38" t="s">
        <v>1</v>
      </c>
      <c r="I22" s="68" t="s">
        <v>645</v>
      </c>
      <c r="J22" s="4" t="str">
        <f>VLOOKUP(C22,WM!$A$1:$B$16,2,FALSE)</f>
        <v>WCU250+BOX</v>
      </c>
      <c r="K22" s="75" t="s">
        <v>665</v>
      </c>
    </row>
    <row r="23" spans="1:11" ht="13.8">
      <c r="A23" s="49" t="s">
        <v>471</v>
      </c>
      <c r="B23" s="62" t="s">
        <v>630</v>
      </c>
      <c r="C23" s="38" t="s">
        <v>49</v>
      </c>
      <c r="D23" s="39" t="s">
        <v>51</v>
      </c>
      <c r="E23" s="9" t="s">
        <v>664</v>
      </c>
      <c r="F23" s="38" t="s">
        <v>0</v>
      </c>
      <c r="G23" s="38" t="s">
        <v>3</v>
      </c>
      <c r="H23" s="38" t="s">
        <v>2</v>
      </c>
      <c r="I23" s="68" t="s">
        <v>644</v>
      </c>
      <c r="J23" s="4" t="str">
        <f>VLOOKUP(C23,WM!$A$1:$B$16,2,FALSE)</f>
        <v>WCU150+BOX</v>
      </c>
      <c r="K23" s="4" t="s">
        <v>666</v>
      </c>
    </row>
    <row r="24" spans="1:11" ht="13.8">
      <c r="A24" s="49" t="s">
        <v>472</v>
      </c>
      <c r="B24" s="62" t="s">
        <v>625</v>
      </c>
      <c r="C24" s="38" t="s">
        <v>49</v>
      </c>
      <c r="D24" s="39" t="s">
        <v>51</v>
      </c>
      <c r="E24" s="9" t="s">
        <v>664</v>
      </c>
      <c r="F24" s="38" t="s">
        <v>0</v>
      </c>
      <c r="G24" s="38" t="s">
        <v>3</v>
      </c>
      <c r="H24" s="38" t="s">
        <v>2</v>
      </c>
      <c r="I24" s="68" t="s">
        <v>644</v>
      </c>
      <c r="J24" s="4" t="str">
        <f>VLOOKUP(C24,WM!$A$1:$B$16,2,FALSE)</f>
        <v>WCU150+BOX</v>
      </c>
      <c r="K24" s="4" t="s">
        <v>666</v>
      </c>
    </row>
    <row r="25" spans="1:11" ht="13.8">
      <c r="A25" s="49" t="s">
        <v>318</v>
      </c>
      <c r="B25" s="62" t="s">
        <v>630</v>
      </c>
      <c r="C25" s="38" t="s">
        <v>49</v>
      </c>
      <c r="D25" s="39" t="s">
        <v>51</v>
      </c>
      <c r="E25" s="9" t="s">
        <v>664</v>
      </c>
      <c r="F25" s="38" t="s">
        <v>0</v>
      </c>
      <c r="G25" s="38" t="s">
        <v>3</v>
      </c>
      <c r="H25" s="38" t="s">
        <v>2</v>
      </c>
      <c r="I25" s="68" t="s">
        <v>644</v>
      </c>
      <c r="J25" s="4" t="str">
        <f>VLOOKUP(C25,WM!$A$1:$B$16,2,FALSE)</f>
        <v>WCU150+BOX</v>
      </c>
      <c r="K25" s="4" t="s">
        <v>666</v>
      </c>
    </row>
    <row r="26" spans="1:11" ht="13.8">
      <c r="A26" s="63" t="s">
        <v>422</v>
      </c>
      <c r="B26" s="64" t="s">
        <v>631</v>
      </c>
      <c r="C26" s="65" t="s">
        <v>7</v>
      </c>
      <c r="D26" s="66" t="s">
        <v>37</v>
      </c>
      <c r="E26" s="9" t="s">
        <v>664</v>
      </c>
      <c r="F26" s="65" t="s">
        <v>3</v>
      </c>
      <c r="G26" s="65" t="s">
        <v>3</v>
      </c>
      <c r="H26" s="65" t="s">
        <v>1</v>
      </c>
      <c r="I26" s="68" t="s">
        <v>645</v>
      </c>
      <c r="J26" s="4" t="str">
        <f>VLOOKUP(C26,WM!$A$1:$B$16,2,FALSE)</f>
        <v>WCU150+BOX</v>
      </c>
      <c r="K26" s="75" t="s">
        <v>665</v>
      </c>
    </row>
    <row r="27" spans="1:11" ht="13.8">
      <c r="A27" s="63" t="s">
        <v>423</v>
      </c>
      <c r="B27" s="64" t="s">
        <v>632</v>
      </c>
      <c r="C27" s="65" t="s">
        <v>7</v>
      </c>
      <c r="D27" s="66" t="s">
        <v>37</v>
      </c>
      <c r="E27" s="9" t="s">
        <v>664</v>
      </c>
      <c r="F27" s="65" t="s">
        <v>3</v>
      </c>
      <c r="G27" s="65" t="s">
        <v>3</v>
      </c>
      <c r="H27" s="65" t="s">
        <v>1</v>
      </c>
      <c r="I27" s="68" t="s">
        <v>645</v>
      </c>
      <c r="J27" s="4" t="str">
        <f>VLOOKUP(C27,WM!$A$1:$B$16,2,FALSE)</f>
        <v>WCU150+BOX</v>
      </c>
      <c r="K27" s="75" t="s">
        <v>665</v>
      </c>
    </row>
    <row r="28" spans="1:11" ht="13.8">
      <c r="A28" s="63" t="s">
        <v>424</v>
      </c>
      <c r="B28" s="64" t="s">
        <v>633</v>
      </c>
      <c r="C28" s="65" t="s">
        <v>7</v>
      </c>
      <c r="D28" s="66" t="s">
        <v>37</v>
      </c>
      <c r="E28" s="9" t="s">
        <v>664</v>
      </c>
      <c r="F28" s="65" t="s">
        <v>3</v>
      </c>
      <c r="G28" s="65" t="s">
        <v>3</v>
      </c>
      <c r="H28" s="65" t="s">
        <v>1</v>
      </c>
      <c r="I28" s="68" t="s">
        <v>645</v>
      </c>
      <c r="J28" s="4" t="str">
        <f>VLOOKUP(C28,WM!$A$1:$B$16,2,FALSE)</f>
        <v>WCU150+BOX</v>
      </c>
      <c r="K28" s="75" t="s">
        <v>665</v>
      </c>
    </row>
    <row r="29" spans="1:11" ht="13.8">
      <c r="A29" s="63" t="s">
        <v>428</v>
      </c>
      <c r="B29" s="64" t="s">
        <v>634</v>
      </c>
      <c r="C29" s="65" t="s">
        <v>8</v>
      </c>
      <c r="D29" s="66" t="s">
        <v>37</v>
      </c>
      <c r="E29" s="9" t="s">
        <v>664</v>
      </c>
      <c r="F29" s="65" t="s">
        <v>3</v>
      </c>
      <c r="G29" s="65" t="s">
        <v>3</v>
      </c>
      <c r="H29" s="65" t="s">
        <v>1</v>
      </c>
      <c r="I29" s="68" t="s">
        <v>645</v>
      </c>
      <c r="J29" s="4" t="str">
        <f>VLOOKUP(C29,WM!$A$1:$B$16,2,FALSE)</f>
        <v>WCU200+BOX</v>
      </c>
      <c r="K29" s="75" t="s">
        <v>665</v>
      </c>
    </row>
    <row r="30" spans="1:11" ht="13.8">
      <c r="A30" s="63" t="s">
        <v>429</v>
      </c>
      <c r="B30" s="64" t="s">
        <v>635</v>
      </c>
      <c r="C30" s="65" t="s">
        <v>8</v>
      </c>
      <c r="D30" s="66" t="s">
        <v>37</v>
      </c>
      <c r="E30" s="9" t="s">
        <v>664</v>
      </c>
      <c r="F30" s="65" t="s">
        <v>3</v>
      </c>
      <c r="G30" s="65" t="s">
        <v>3</v>
      </c>
      <c r="H30" s="65" t="s">
        <v>1</v>
      </c>
      <c r="I30" s="68" t="s">
        <v>645</v>
      </c>
      <c r="J30" s="4" t="str">
        <f>VLOOKUP(C30,WM!$A$1:$B$16,2,FALSE)</f>
        <v>WCU200+BOX</v>
      </c>
      <c r="K30" s="75" t="s">
        <v>665</v>
      </c>
    </row>
    <row r="31" spans="1:11" ht="13.8">
      <c r="A31" s="63" t="s">
        <v>430</v>
      </c>
      <c r="B31" s="64" t="s">
        <v>636</v>
      </c>
      <c r="C31" s="65" t="s">
        <v>8</v>
      </c>
      <c r="D31" s="66" t="s">
        <v>37</v>
      </c>
      <c r="E31" s="9" t="s">
        <v>664</v>
      </c>
      <c r="F31" s="65" t="s">
        <v>3</v>
      </c>
      <c r="G31" s="65" t="s">
        <v>3</v>
      </c>
      <c r="H31" s="65" t="s">
        <v>1</v>
      </c>
      <c r="I31" s="68" t="s">
        <v>645</v>
      </c>
      <c r="J31" s="4" t="str">
        <f>VLOOKUP(C31,WM!$A$1:$B$16,2,FALSE)</f>
        <v>WCU200+BOX</v>
      </c>
      <c r="K31" s="75" t="s">
        <v>665</v>
      </c>
    </row>
    <row r="32" spans="1:11" ht="13.8">
      <c r="A32" s="63" t="s">
        <v>434</v>
      </c>
      <c r="B32" s="64" t="s">
        <v>637</v>
      </c>
      <c r="C32" s="65" t="s">
        <v>103</v>
      </c>
      <c r="D32" s="66" t="s">
        <v>37</v>
      </c>
      <c r="E32" s="9" t="s">
        <v>664</v>
      </c>
      <c r="F32" s="65" t="s">
        <v>3</v>
      </c>
      <c r="G32" s="65" t="s">
        <v>3</v>
      </c>
      <c r="H32" s="65" t="s">
        <v>1</v>
      </c>
      <c r="I32" s="68" t="s">
        <v>645</v>
      </c>
      <c r="J32" s="4" t="str">
        <f>VLOOKUP(C32,WM!$A$1:$B$16,2,FALSE)</f>
        <v>WCU250+BOX</v>
      </c>
      <c r="K32" s="75" t="s">
        <v>665</v>
      </c>
    </row>
    <row r="33" spans="1:11" ht="13.8">
      <c r="A33" s="63" t="s">
        <v>435</v>
      </c>
      <c r="B33" s="64" t="s">
        <v>638</v>
      </c>
      <c r="C33" s="65" t="s">
        <v>103</v>
      </c>
      <c r="D33" s="66" t="s">
        <v>37</v>
      </c>
      <c r="E33" s="9" t="s">
        <v>664</v>
      </c>
      <c r="F33" s="65" t="s">
        <v>3</v>
      </c>
      <c r="G33" s="65" t="s">
        <v>3</v>
      </c>
      <c r="H33" s="65" t="s">
        <v>1</v>
      </c>
      <c r="I33" s="68" t="s">
        <v>645</v>
      </c>
      <c r="J33" s="4" t="str">
        <f>VLOOKUP(C33,WM!$A$1:$B$16,2,FALSE)</f>
        <v>WCU250+BOX</v>
      </c>
      <c r="K33" s="75" t="s">
        <v>665</v>
      </c>
    </row>
    <row r="34" spans="1:11" ht="13.8">
      <c r="A34" s="63" t="s">
        <v>436</v>
      </c>
      <c r="B34" s="64" t="s">
        <v>639</v>
      </c>
      <c r="C34" s="65" t="s">
        <v>103</v>
      </c>
      <c r="D34" s="66" t="s">
        <v>37</v>
      </c>
      <c r="E34" s="9" t="s">
        <v>664</v>
      </c>
      <c r="F34" s="65" t="s">
        <v>3</v>
      </c>
      <c r="G34" s="65" t="s">
        <v>3</v>
      </c>
      <c r="H34" s="65" t="s">
        <v>1</v>
      </c>
      <c r="I34" s="68" t="s">
        <v>645</v>
      </c>
      <c r="J34" s="4" t="str">
        <f>VLOOKUP(C34,WM!$A$1:$B$16,2,FALSE)</f>
        <v>WCU250+BOX</v>
      </c>
      <c r="K34" s="75" t="s">
        <v>665</v>
      </c>
    </row>
    <row r="35" spans="1:11" ht="13.8">
      <c r="A35" s="63" t="s">
        <v>440</v>
      </c>
      <c r="B35" s="64" t="s">
        <v>640</v>
      </c>
      <c r="C35" s="65" t="s">
        <v>49</v>
      </c>
      <c r="D35" s="66" t="s">
        <v>51</v>
      </c>
      <c r="E35" s="9" t="s">
        <v>664</v>
      </c>
      <c r="F35" s="65" t="s">
        <v>0</v>
      </c>
      <c r="G35" s="65" t="s">
        <v>3</v>
      </c>
      <c r="H35" s="65" t="s">
        <v>2</v>
      </c>
      <c r="I35" s="68" t="s">
        <v>644</v>
      </c>
      <c r="J35" s="4" t="str">
        <f>VLOOKUP(C35,WM!$A$1:$B$16,2,FALSE)</f>
        <v>WCU150+BOX</v>
      </c>
      <c r="K35" s="4" t="s">
        <v>666</v>
      </c>
    </row>
    <row r="36" spans="1:11" ht="13.8">
      <c r="A36" s="63" t="s">
        <v>441</v>
      </c>
      <c r="B36" s="64" t="s">
        <v>641</v>
      </c>
      <c r="C36" s="65" t="s">
        <v>49</v>
      </c>
      <c r="D36" s="66" t="s">
        <v>51</v>
      </c>
      <c r="E36" s="9" t="s">
        <v>664</v>
      </c>
      <c r="F36" s="65" t="s">
        <v>0</v>
      </c>
      <c r="G36" s="65" t="s">
        <v>3</v>
      </c>
      <c r="H36" s="65" t="s">
        <v>2</v>
      </c>
      <c r="I36" s="68" t="s">
        <v>644</v>
      </c>
      <c r="J36" s="4" t="str">
        <f>VLOOKUP(C36,WM!$A$1:$B$16,2,FALSE)</f>
        <v>WCU150+BOX</v>
      </c>
      <c r="K36" s="4" t="s">
        <v>666</v>
      </c>
    </row>
    <row r="37" spans="1:11" ht="13.8">
      <c r="A37" s="63" t="s">
        <v>442</v>
      </c>
      <c r="B37" s="64" t="s">
        <v>642</v>
      </c>
      <c r="C37" s="65" t="s">
        <v>49</v>
      </c>
      <c r="D37" s="66" t="s">
        <v>51</v>
      </c>
      <c r="E37" s="9" t="s">
        <v>664</v>
      </c>
      <c r="F37" s="65" t="s">
        <v>0</v>
      </c>
      <c r="G37" s="65" t="s">
        <v>3</v>
      </c>
      <c r="H37" s="65" t="s">
        <v>2</v>
      </c>
      <c r="I37" s="68" t="s">
        <v>644</v>
      </c>
      <c r="J37" s="4" t="str">
        <f>VLOOKUP(C37,WM!$A$1:$B$16,2,FALSE)</f>
        <v>WCU150+BOX</v>
      </c>
      <c r="K37" s="4" t="s">
        <v>666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K104"/>
  <sheetViews>
    <sheetView workbookViewId="0">
      <selection activeCell="I15" sqref="I15"/>
    </sheetView>
  </sheetViews>
  <sheetFormatPr defaultRowHeight="13.2"/>
  <cols>
    <col min="1" max="1" width="15.88671875" bestFit="1" customWidth="1"/>
    <col min="2" max="2" width="13.109375" bestFit="1" customWidth="1"/>
    <col min="3" max="3" width="11.77734375" bestFit="1" customWidth="1"/>
    <col min="4" max="4" width="12" bestFit="1" customWidth="1"/>
    <col min="5" max="6" width="5.6640625" bestFit="1" customWidth="1"/>
    <col min="7" max="7" width="8.6640625" bestFit="1" customWidth="1"/>
    <col min="8" max="8" width="2" bestFit="1" customWidth="1"/>
    <col min="9" max="9" width="9.77734375" bestFit="1" customWidth="1"/>
    <col min="10" max="10" width="13.44140625" bestFit="1" customWidth="1"/>
  </cols>
  <sheetData>
    <row r="2" spans="1:11" ht="13.8" thickBot="1"/>
    <row r="3" spans="1:11" ht="14.4" thickBot="1">
      <c r="A3" s="9" t="s">
        <v>344</v>
      </c>
      <c r="B3" s="78" t="s">
        <v>671</v>
      </c>
      <c r="C3" s="78" t="s">
        <v>5</v>
      </c>
      <c r="D3" s="78" t="s">
        <v>23</v>
      </c>
      <c r="E3" s="86" t="s">
        <v>664</v>
      </c>
      <c r="F3" s="78" t="s">
        <v>669</v>
      </c>
      <c r="G3" s="78" t="s">
        <v>15</v>
      </c>
      <c r="H3" s="79" t="s">
        <v>2</v>
      </c>
      <c r="I3" s="68" t="s">
        <v>644</v>
      </c>
      <c r="J3" s="76" t="str">
        <f>VLOOKUP(C3,WM!$1:$1048576,2,FALSE)</f>
        <v>WCU90+BOX</v>
      </c>
      <c r="K3" s="75" t="s">
        <v>665</v>
      </c>
    </row>
    <row r="4" spans="1:11" ht="14.4" thickBot="1">
      <c r="A4" s="9" t="s">
        <v>345</v>
      </c>
      <c r="B4" s="80" t="s">
        <v>672</v>
      </c>
      <c r="C4" s="80" t="s">
        <v>5</v>
      </c>
      <c r="D4" s="80" t="s">
        <v>23</v>
      </c>
      <c r="E4" s="86" t="s">
        <v>664</v>
      </c>
      <c r="F4" s="80" t="s">
        <v>669</v>
      </c>
      <c r="G4" s="80" t="s">
        <v>15</v>
      </c>
      <c r="H4" s="81" t="s">
        <v>2</v>
      </c>
      <c r="I4" s="68" t="s">
        <v>644</v>
      </c>
      <c r="J4" s="76" t="str">
        <f>VLOOKUP(C4,WM!$1:$1048576,2,FALSE)</f>
        <v>WCU90+BOX</v>
      </c>
      <c r="K4" s="75" t="s">
        <v>665</v>
      </c>
    </row>
    <row r="5" spans="1:11" ht="14.4" thickBot="1">
      <c r="A5" s="9" t="s">
        <v>346</v>
      </c>
      <c r="B5" s="80" t="s">
        <v>673</v>
      </c>
      <c r="C5" s="80" t="s">
        <v>5</v>
      </c>
      <c r="D5" s="80" t="s">
        <v>23</v>
      </c>
      <c r="E5" s="86" t="s">
        <v>664</v>
      </c>
      <c r="F5" s="80" t="s">
        <v>669</v>
      </c>
      <c r="G5" s="80" t="s">
        <v>15</v>
      </c>
      <c r="H5" s="81" t="s">
        <v>2</v>
      </c>
      <c r="I5" s="68" t="s">
        <v>644</v>
      </c>
      <c r="J5" s="76" t="str">
        <f>VLOOKUP(C5,WM!$1:$1048576,2,FALSE)</f>
        <v>WCU90+BOX</v>
      </c>
      <c r="K5" s="75" t="s">
        <v>665</v>
      </c>
    </row>
    <row r="6" spans="1:11" ht="14.4" thickBot="1">
      <c r="A6" s="9" t="s">
        <v>349</v>
      </c>
      <c r="B6" s="80" t="s">
        <v>674</v>
      </c>
      <c r="C6" s="80" t="s">
        <v>5</v>
      </c>
      <c r="D6" s="80" t="s">
        <v>23</v>
      </c>
      <c r="E6" s="86" t="s">
        <v>664</v>
      </c>
      <c r="F6" s="80" t="s">
        <v>669</v>
      </c>
      <c r="G6" s="80" t="s">
        <v>17</v>
      </c>
      <c r="H6" s="81" t="s">
        <v>2</v>
      </c>
      <c r="I6" s="68" t="s">
        <v>644</v>
      </c>
      <c r="J6" s="76" t="str">
        <f>VLOOKUP(C6,WM!$1:$1048576,2,FALSE)</f>
        <v>WCU90+BOX</v>
      </c>
      <c r="K6" s="75" t="s">
        <v>665</v>
      </c>
    </row>
    <row r="7" spans="1:11" ht="14.4" thickBot="1">
      <c r="A7" s="9" t="s">
        <v>350</v>
      </c>
      <c r="B7" s="80" t="s">
        <v>675</v>
      </c>
      <c r="C7" s="80" t="s">
        <v>5</v>
      </c>
      <c r="D7" s="80" t="s">
        <v>23</v>
      </c>
      <c r="E7" s="86" t="s">
        <v>664</v>
      </c>
      <c r="F7" s="80" t="s">
        <v>669</v>
      </c>
      <c r="G7" s="80" t="s">
        <v>17</v>
      </c>
      <c r="H7" s="81" t="s">
        <v>2</v>
      </c>
      <c r="I7" s="68" t="s">
        <v>644</v>
      </c>
      <c r="J7" s="76" t="str">
        <f>VLOOKUP(C7,WM!$1:$1048576,2,FALSE)</f>
        <v>WCU90+BOX</v>
      </c>
      <c r="K7" s="75" t="s">
        <v>665</v>
      </c>
    </row>
    <row r="8" spans="1:11" ht="14.4" thickBot="1">
      <c r="A8" s="9" t="s">
        <v>351</v>
      </c>
      <c r="B8" s="80" t="s">
        <v>676</v>
      </c>
      <c r="C8" s="80" t="s">
        <v>5</v>
      </c>
      <c r="D8" s="80" t="s">
        <v>23</v>
      </c>
      <c r="E8" s="86" t="s">
        <v>664</v>
      </c>
      <c r="F8" s="80" t="s">
        <v>669</v>
      </c>
      <c r="G8" s="80" t="s">
        <v>17</v>
      </c>
      <c r="H8" s="81" t="s">
        <v>2</v>
      </c>
      <c r="I8" s="68" t="s">
        <v>644</v>
      </c>
      <c r="J8" s="76" t="str">
        <f>VLOOKUP(C8,WM!$1:$1048576,2,FALSE)</f>
        <v>WCU90+BOX</v>
      </c>
      <c r="K8" s="75" t="s">
        <v>665</v>
      </c>
    </row>
    <row r="9" spans="1:11" ht="14.4" thickBot="1">
      <c r="A9" s="9" t="s">
        <v>354</v>
      </c>
      <c r="B9" s="80" t="s">
        <v>677</v>
      </c>
      <c r="C9" s="80" t="s">
        <v>4</v>
      </c>
      <c r="D9" s="80" t="s">
        <v>12</v>
      </c>
      <c r="E9" s="86" t="s">
        <v>664</v>
      </c>
      <c r="F9" s="80" t="s">
        <v>669</v>
      </c>
      <c r="G9" s="80" t="s">
        <v>3</v>
      </c>
      <c r="H9" s="81" t="s">
        <v>2</v>
      </c>
      <c r="I9" s="68" t="s">
        <v>644</v>
      </c>
      <c r="J9" s="76" t="str">
        <f>VLOOKUP(C9,WM!$1:$1048576,2,FALSE)</f>
        <v>WCU65+BOX</v>
      </c>
      <c r="K9" s="75" t="s">
        <v>665</v>
      </c>
    </row>
    <row r="10" spans="1:11" ht="14.4" thickBot="1">
      <c r="A10" s="9" t="s">
        <v>360</v>
      </c>
      <c r="B10" s="80" t="s">
        <v>678</v>
      </c>
      <c r="C10" s="80" t="s">
        <v>4</v>
      </c>
      <c r="D10" s="80" t="s">
        <v>12</v>
      </c>
      <c r="E10" s="86" t="s">
        <v>664</v>
      </c>
      <c r="F10" s="80" t="s">
        <v>669</v>
      </c>
      <c r="G10" s="80" t="s">
        <v>3</v>
      </c>
      <c r="H10" s="81" t="s">
        <v>2</v>
      </c>
      <c r="I10" s="68" t="s">
        <v>644</v>
      </c>
      <c r="J10" s="76" t="str">
        <f>VLOOKUP(C10,WM!$1:$1048576,2,FALSE)</f>
        <v>WCU65+BOX</v>
      </c>
      <c r="K10" s="75" t="s">
        <v>665</v>
      </c>
    </row>
    <row r="11" spans="1:11" ht="14.4" thickBot="1">
      <c r="A11" s="9" t="s">
        <v>361</v>
      </c>
      <c r="B11" s="80" t="s">
        <v>679</v>
      </c>
      <c r="C11" s="80" t="s">
        <v>4</v>
      </c>
      <c r="D11" s="80" t="s">
        <v>12</v>
      </c>
      <c r="E11" s="86" t="s">
        <v>664</v>
      </c>
      <c r="F11" s="80" t="s">
        <v>669</v>
      </c>
      <c r="G11" s="80" t="s">
        <v>3</v>
      </c>
      <c r="H11" s="81" t="s">
        <v>2</v>
      </c>
      <c r="I11" s="68" t="s">
        <v>644</v>
      </c>
      <c r="J11" s="76" t="str">
        <f>VLOOKUP(C11,WM!$1:$1048576,2,FALSE)</f>
        <v>WCU65+BOX</v>
      </c>
      <c r="K11" s="75" t="s">
        <v>665</v>
      </c>
    </row>
    <row r="12" spans="1:11" ht="14.4" thickBot="1">
      <c r="A12" s="9" t="s">
        <v>357</v>
      </c>
      <c r="B12" s="80" t="s">
        <v>680</v>
      </c>
      <c r="C12" s="80" t="s">
        <v>5</v>
      </c>
      <c r="D12" s="80" t="s">
        <v>23</v>
      </c>
      <c r="E12" s="86" t="s">
        <v>664</v>
      </c>
      <c r="F12" s="80" t="s">
        <v>669</v>
      </c>
      <c r="G12" s="80" t="s">
        <v>3</v>
      </c>
      <c r="H12" s="81" t="s">
        <v>2</v>
      </c>
      <c r="I12" s="68" t="s">
        <v>644</v>
      </c>
      <c r="J12" s="76" t="str">
        <f>VLOOKUP(C12,WM!$1:$1048576,2,FALSE)</f>
        <v>WCU90+BOX</v>
      </c>
      <c r="K12" s="75" t="s">
        <v>665</v>
      </c>
    </row>
    <row r="13" spans="1:11" ht="14.4" thickBot="1">
      <c r="A13" s="9" t="s">
        <v>356</v>
      </c>
      <c r="B13" s="80" t="s">
        <v>681</v>
      </c>
      <c r="C13" s="80" t="s">
        <v>5</v>
      </c>
      <c r="D13" s="80" t="s">
        <v>23</v>
      </c>
      <c r="E13" s="86" t="s">
        <v>664</v>
      </c>
      <c r="F13" s="80" t="s">
        <v>669</v>
      </c>
      <c r="G13" s="80" t="s">
        <v>3</v>
      </c>
      <c r="H13" s="81" t="s">
        <v>2</v>
      </c>
      <c r="I13" s="68" t="s">
        <v>644</v>
      </c>
      <c r="J13" s="76" t="str">
        <f>VLOOKUP(C13,WM!$1:$1048576,2,FALSE)</f>
        <v>WCU90+BOX</v>
      </c>
      <c r="K13" s="75" t="s">
        <v>665</v>
      </c>
    </row>
    <row r="14" spans="1:11" ht="14.4" thickBot="1">
      <c r="A14" s="9" t="s">
        <v>355</v>
      </c>
      <c r="B14" s="80" t="s">
        <v>682</v>
      </c>
      <c r="C14" s="80" t="s">
        <v>5</v>
      </c>
      <c r="D14" s="80" t="s">
        <v>23</v>
      </c>
      <c r="E14" s="86" t="s">
        <v>664</v>
      </c>
      <c r="F14" s="80" t="s">
        <v>669</v>
      </c>
      <c r="G14" s="80" t="s">
        <v>3</v>
      </c>
      <c r="H14" s="81" t="s">
        <v>2</v>
      </c>
      <c r="I14" s="68" t="s">
        <v>644</v>
      </c>
      <c r="J14" s="76" t="str">
        <f>VLOOKUP(C14,WM!$1:$1048576,2,FALSE)</f>
        <v>WCU90+BOX</v>
      </c>
      <c r="K14" s="75" t="s">
        <v>665</v>
      </c>
    </row>
    <row r="15" spans="1:11" ht="14.4" thickBot="1">
      <c r="A15" s="9" t="s">
        <v>364</v>
      </c>
      <c r="B15" s="80" t="s">
        <v>683</v>
      </c>
      <c r="C15" s="80" t="s">
        <v>5</v>
      </c>
      <c r="D15" s="80" t="s">
        <v>23</v>
      </c>
      <c r="E15" s="86" t="s">
        <v>664</v>
      </c>
      <c r="F15" s="80" t="s">
        <v>669</v>
      </c>
      <c r="G15" s="80" t="s">
        <v>3</v>
      </c>
      <c r="H15" s="81" t="s">
        <v>2</v>
      </c>
      <c r="I15" s="68" t="s">
        <v>644</v>
      </c>
      <c r="J15" s="76" t="str">
        <f>VLOOKUP(C15,WM!$1:$1048576,2,FALSE)</f>
        <v>WCU90+BOX</v>
      </c>
      <c r="K15" s="75" t="s">
        <v>665</v>
      </c>
    </row>
    <row r="16" spans="1:11" ht="14.4" thickBot="1">
      <c r="A16" s="9" t="s">
        <v>365</v>
      </c>
      <c r="B16" s="80" t="s">
        <v>684</v>
      </c>
      <c r="C16" s="80" t="s">
        <v>5</v>
      </c>
      <c r="D16" s="80" t="s">
        <v>23</v>
      </c>
      <c r="E16" s="86" t="s">
        <v>664</v>
      </c>
      <c r="F16" s="80" t="s">
        <v>669</v>
      </c>
      <c r="G16" s="80" t="s">
        <v>3</v>
      </c>
      <c r="H16" s="81" t="s">
        <v>2</v>
      </c>
      <c r="I16" s="68" t="s">
        <v>644</v>
      </c>
      <c r="J16" s="76" t="str">
        <f>VLOOKUP(C16,WM!$1:$1048576,2,FALSE)</f>
        <v>WCU90+BOX</v>
      </c>
      <c r="K16" s="75" t="s">
        <v>665</v>
      </c>
    </row>
    <row r="17" spans="1:11" ht="14.4" thickBot="1">
      <c r="A17" s="9" t="s">
        <v>366</v>
      </c>
      <c r="B17" s="80" t="s">
        <v>685</v>
      </c>
      <c r="C17" s="80" t="s">
        <v>5</v>
      </c>
      <c r="D17" s="80" t="s">
        <v>23</v>
      </c>
      <c r="E17" s="86" t="s">
        <v>664</v>
      </c>
      <c r="F17" s="80" t="s">
        <v>669</v>
      </c>
      <c r="G17" s="80" t="s">
        <v>3</v>
      </c>
      <c r="H17" s="81" t="s">
        <v>2</v>
      </c>
      <c r="I17" s="68" t="s">
        <v>644</v>
      </c>
      <c r="J17" s="76" t="str">
        <f>VLOOKUP(C17,WM!$1:$1048576,2,FALSE)</f>
        <v>WCU90+BOX</v>
      </c>
      <c r="K17" s="75" t="s">
        <v>665</v>
      </c>
    </row>
    <row r="18" spans="1:11" ht="14.4" thickBot="1">
      <c r="A18" s="9" t="s">
        <v>369</v>
      </c>
      <c r="B18" s="80" t="s">
        <v>686</v>
      </c>
      <c r="C18" s="80" t="s">
        <v>6</v>
      </c>
      <c r="D18" s="80" t="s">
        <v>23</v>
      </c>
      <c r="E18" s="86" t="s">
        <v>664</v>
      </c>
      <c r="F18" s="80" t="s">
        <v>669</v>
      </c>
      <c r="G18" s="80" t="s">
        <v>3</v>
      </c>
      <c r="H18" s="81" t="s">
        <v>2</v>
      </c>
      <c r="I18" s="68" t="s">
        <v>644</v>
      </c>
      <c r="J18" s="76" t="str">
        <f>VLOOKUP(C18,WM!$1:$1048576,2,FALSE)</f>
        <v>WCU115+BOX</v>
      </c>
      <c r="K18" s="75" t="s">
        <v>665</v>
      </c>
    </row>
    <row r="19" spans="1:11" ht="14.4" thickBot="1">
      <c r="A19" s="9" t="s">
        <v>370</v>
      </c>
      <c r="B19" s="80" t="s">
        <v>687</v>
      </c>
      <c r="C19" s="80" t="s">
        <v>6</v>
      </c>
      <c r="D19" s="80" t="s">
        <v>23</v>
      </c>
      <c r="E19" s="86" t="s">
        <v>664</v>
      </c>
      <c r="F19" s="80" t="s">
        <v>669</v>
      </c>
      <c r="G19" s="80" t="s">
        <v>3</v>
      </c>
      <c r="H19" s="81" t="s">
        <v>2</v>
      </c>
      <c r="I19" s="68" t="s">
        <v>644</v>
      </c>
      <c r="J19" s="76" t="str">
        <f>VLOOKUP(C19,WM!$1:$1048576,2,FALSE)</f>
        <v>WCU115+BOX</v>
      </c>
      <c r="K19" s="75" t="s">
        <v>665</v>
      </c>
    </row>
    <row r="20" spans="1:11" ht="14.4" thickBot="1">
      <c r="A20" s="9" t="s">
        <v>371</v>
      </c>
      <c r="B20" s="80" t="s">
        <v>688</v>
      </c>
      <c r="C20" s="80" t="s">
        <v>6</v>
      </c>
      <c r="D20" s="80" t="s">
        <v>23</v>
      </c>
      <c r="E20" s="86" t="s">
        <v>664</v>
      </c>
      <c r="F20" s="80" t="s">
        <v>669</v>
      </c>
      <c r="G20" s="80" t="s">
        <v>3</v>
      </c>
      <c r="H20" s="81" t="s">
        <v>2</v>
      </c>
      <c r="I20" s="68" t="s">
        <v>644</v>
      </c>
      <c r="J20" s="76" t="str">
        <f>VLOOKUP(C20,WM!$1:$1048576,2,FALSE)</f>
        <v>WCU115+BOX</v>
      </c>
      <c r="K20" s="75" t="s">
        <v>665</v>
      </c>
    </row>
    <row r="21" spans="1:11" ht="14.4" thickBot="1">
      <c r="A21" s="9" t="s">
        <v>374</v>
      </c>
      <c r="B21" s="80" t="s">
        <v>689</v>
      </c>
      <c r="C21" s="80" t="s">
        <v>6</v>
      </c>
      <c r="D21" s="80" t="s">
        <v>23</v>
      </c>
      <c r="E21" s="86" t="s">
        <v>664</v>
      </c>
      <c r="F21" s="80" t="s">
        <v>669</v>
      </c>
      <c r="G21" s="80" t="s">
        <v>3</v>
      </c>
      <c r="H21" s="81" t="s">
        <v>2</v>
      </c>
      <c r="I21" s="68" t="s">
        <v>644</v>
      </c>
      <c r="J21" s="76" t="str">
        <f>VLOOKUP(C21,WM!$1:$1048576,2,FALSE)</f>
        <v>WCU115+BOX</v>
      </c>
      <c r="K21" s="75" t="s">
        <v>665</v>
      </c>
    </row>
    <row r="22" spans="1:11" ht="14.4" thickBot="1">
      <c r="A22" s="9" t="s">
        <v>375</v>
      </c>
      <c r="B22" s="80" t="s">
        <v>690</v>
      </c>
      <c r="C22" s="80" t="s">
        <v>6</v>
      </c>
      <c r="D22" s="80" t="s">
        <v>23</v>
      </c>
      <c r="E22" s="86" t="s">
        <v>664</v>
      </c>
      <c r="F22" s="80" t="s">
        <v>669</v>
      </c>
      <c r="G22" s="80" t="s">
        <v>3</v>
      </c>
      <c r="H22" s="81" t="s">
        <v>2</v>
      </c>
      <c r="I22" s="68" t="s">
        <v>644</v>
      </c>
      <c r="J22" s="76" t="str">
        <f>VLOOKUP(C22,WM!$1:$1048576,2,FALSE)</f>
        <v>WCU115+BOX</v>
      </c>
      <c r="K22" s="75" t="s">
        <v>665</v>
      </c>
    </row>
    <row r="23" spans="1:11" ht="14.4" thickBot="1">
      <c r="A23" s="9" t="s">
        <v>376</v>
      </c>
      <c r="B23" s="80" t="s">
        <v>691</v>
      </c>
      <c r="C23" s="80" t="s">
        <v>6</v>
      </c>
      <c r="D23" s="80" t="s">
        <v>23</v>
      </c>
      <c r="E23" s="86" t="s">
        <v>664</v>
      </c>
      <c r="F23" s="80" t="s">
        <v>669</v>
      </c>
      <c r="G23" s="80" t="s">
        <v>3</v>
      </c>
      <c r="H23" s="81" t="s">
        <v>2</v>
      </c>
      <c r="I23" s="68" t="s">
        <v>644</v>
      </c>
      <c r="J23" s="76" t="str">
        <f>VLOOKUP(C23,WM!$1:$1048576,2,FALSE)</f>
        <v>WCU115+BOX</v>
      </c>
      <c r="K23" s="75" t="s">
        <v>665</v>
      </c>
    </row>
    <row r="24" spans="1:11" ht="14.4" thickBot="1">
      <c r="A24" s="9" t="s">
        <v>379</v>
      </c>
      <c r="B24" s="80" t="s">
        <v>692</v>
      </c>
      <c r="C24" s="80" t="s">
        <v>6</v>
      </c>
      <c r="D24" s="80" t="s">
        <v>23</v>
      </c>
      <c r="E24" s="86" t="s">
        <v>664</v>
      </c>
      <c r="F24" s="80" t="s">
        <v>669</v>
      </c>
      <c r="G24" s="80" t="s">
        <v>3</v>
      </c>
      <c r="H24" s="81" t="s">
        <v>2</v>
      </c>
      <c r="I24" s="68" t="s">
        <v>644</v>
      </c>
      <c r="J24" s="76" t="str">
        <f>VLOOKUP(C24,WM!$1:$1048576,2,FALSE)</f>
        <v>WCU115+BOX</v>
      </c>
      <c r="K24" s="75" t="s">
        <v>665</v>
      </c>
    </row>
    <row r="25" spans="1:11" ht="14.4" thickBot="1">
      <c r="A25" s="9" t="s">
        <v>380</v>
      </c>
      <c r="B25" s="80" t="s">
        <v>693</v>
      </c>
      <c r="C25" s="80" t="s">
        <v>6</v>
      </c>
      <c r="D25" s="80" t="s">
        <v>23</v>
      </c>
      <c r="E25" s="86" t="s">
        <v>664</v>
      </c>
      <c r="F25" s="80" t="s">
        <v>669</v>
      </c>
      <c r="G25" s="80" t="s">
        <v>3</v>
      </c>
      <c r="H25" s="81" t="s">
        <v>2</v>
      </c>
      <c r="I25" s="68" t="s">
        <v>644</v>
      </c>
      <c r="J25" s="76" t="str">
        <f>VLOOKUP(C25,WM!$1:$1048576,2,FALSE)</f>
        <v>WCU115+BOX</v>
      </c>
      <c r="K25" s="75" t="s">
        <v>665</v>
      </c>
    </row>
    <row r="26" spans="1:11" ht="14.4" thickBot="1">
      <c r="A26" s="9" t="s">
        <v>381</v>
      </c>
      <c r="B26" s="80" t="s">
        <v>694</v>
      </c>
      <c r="C26" s="80" t="s">
        <v>6</v>
      </c>
      <c r="D26" s="80" t="s">
        <v>23</v>
      </c>
      <c r="E26" s="86" t="s">
        <v>664</v>
      </c>
      <c r="F26" s="80" t="s">
        <v>669</v>
      </c>
      <c r="G26" s="80" t="s">
        <v>3</v>
      </c>
      <c r="H26" s="81" t="s">
        <v>2</v>
      </c>
      <c r="I26" s="68" t="s">
        <v>644</v>
      </c>
      <c r="J26" s="76" t="str">
        <f>VLOOKUP(C26,WM!$1:$1048576,2,FALSE)</f>
        <v>WCU115+BOX</v>
      </c>
      <c r="K26" s="75" t="s">
        <v>665</v>
      </c>
    </row>
    <row r="27" spans="1:11" ht="14.4" thickBot="1">
      <c r="A27" s="9" t="s">
        <v>384</v>
      </c>
      <c r="B27" s="80" t="s">
        <v>695</v>
      </c>
      <c r="C27" s="80" t="s">
        <v>7</v>
      </c>
      <c r="D27" s="80" t="s">
        <v>37</v>
      </c>
      <c r="E27" s="86" t="s">
        <v>664</v>
      </c>
      <c r="F27" s="80" t="s">
        <v>669</v>
      </c>
      <c r="G27" s="80" t="s">
        <v>3</v>
      </c>
      <c r="H27" s="81" t="s">
        <v>2</v>
      </c>
      <c r="I27" s="68" t="s">
        <v>644</v>
      </c>
      <c r="J27" s="76" t="str">
        <f>VLOOKUP(C27,WM!$1:$1048576,2,FALSE)</f>
        <v>WCU150+BOX</v>
      </c>
      <c r="K27" s="75" t="s">
        <v>665</v>
      </c>
    </row>
    <row r="28" spans="1:11" ht="14.4" thickBot="1">
      <c r="A28" s="9" t="s">
        <v>385</v>
      </c>
      <c r="B28" s="80" t="s">
        <v>696</v>
      </c>
      <c r="C28" s="80" t="s">
        <v>7</v>
      </c>
      <c r="D28" s="80" t="s">
        <v>37</v>
      </c>
      <c r="E28" s="86" t="s">
        <v>664</v>
      </c>
      <c r="F28" s="80" t="s">
        <v>669</v>
      </c>
      <c r="G28" s="80" t="s">
        <v>3</v>
      </c>
      <c r="H28" s="81" t="s">
        <v>2</v>
      </c>
      <c r="I28" s="68" t="s">
        <v>644</v>
      </c>
      <c r="J28" s="76" t="str">
        <f>VLOOKUP(C28,WM!$1:$1048576,2,FALSE)</f>
        <v>WCU150+BOX</v>
      </c>
      <c r="K28" s="75" t="s">
        <v>665</v>
      </c>
    </row>
    <row r="29" spans="1:11" ht="14.4" thickBot="1">
      <c r="A29" s="9" t="s">
        <v>386</v>
      </c>
      <c r="B29" s="80" t="s">
        <v>697</v>
      </c>
      <c r="C29" s="80" t="s">
        <v>7</v>
      </c>
      <c r="D29" s="80" t="s">
        <v>37</v>
      </c>
      <c r="E29" s="86" t="s">
        <v>664</v>
      </c>
      <c r="F29" s="80" t="s">
        <v>669</v>
      </c>
      <c r="G29" s="80" t="s">
        <v>3</v>
      </c>
      <c r="H29" s="81" t="s">
        <v>2</v>
      </c>
      <c r="I29" s="68" t="s">
        <v>644</v>
      </c>
      <c r="J29" s="76" t="str">
        <f>VLOOKUP(C29,WM!$1:$1048576,2,FALSE)</f>
        <v>WCU150+BOX</v>
      </c>
      <c r="K29" s="75" t="s">
        <v>665</v>
      </c>
    </row>
    <row r="30" spans="1:11" ht="14.4" thickBot="1">
      <c r="A30" s="9" t="s">
        <v>389</v>
      </c>
      <c r="B30" s="80" t="s">
        <v>698</v>
      </c>
      <c r="C30" s="80" t="s">
        <v>7</v>
      </c>
      <c r="D30" s="80" t="s">
        <v>37</v>
      </c>
      <c r="E30" s="86" t="s">
        <v>664</v>
      </c>
      <c r="F30" s="80" t="s">
        <v>669</v>
      </c>
      <c r="G30" s="80" t="s">
        <v>3</v>
      </c>
      <c r="H30" s="81" t="s">
        <v>2</v>
      </c>
      <c r="I30" s="68" t="s">
        <v>644</v>
      </c>
      <c r="J30" s="76" t="str">
        <f>VLOOKUP(C30,WM!$1:$1048576,2,FALSE)</f>
        <v>WCU150+BOX</v>
      </c>
      <c r="K30" s="75" t="s">
        <v>665</v>
      </c>
    </row>
    <row r="31" spans="1:11" ht="14.4" thickBot="1">
      <c r="A31" s="9" t="s">
        <v>390</v>
      </c>
      <c r="B31" s="80" t="s">
        <v>699</v>
      </c>
      <c r="C31" s="80" t="s">
        <v>7</v>
      </c>
      <c r="D31" s="80" t="s">
        <v>37</v>
      </c>
      <c r="E31" s="86" t="s">
        <v>664</v>
      </c>
      <c r="F31" s="80" t="s">
        <v>669</v>
      </c>
      <c r="G31" s="80" t="s">
        <v>3</v>
      </c>
      <c r="H31" s="81" t="s">
        <v>2</v>
      </c>
      <c r="I31" s="68" t="s">
        <v>644</v>
      </c>
      <c r="J31" s="76" t="str">
        <f>VLOOKUP(C31,WM!$1:$1048576,2,FALSE)</f>
        <v>WCU150+BOX</v>
      </c>
      <c r="K31" s="75" t="s">
        <v>665</v>
      </c>
    </row>
    <row r="32" spans="1:11" ht="14.4" thickBot="1">
      <c r="A32" s="9" t="s">
        <v>391</v>
      </c>
      <c r="B32" s="82" t="s">
        <v>700</v>
      </c>
      <c r="C32" s="82" t="s">
        <v>7</v>
      </c>
      <c r="D32" s="82" t="s">
        <v>37</v>
      </c>
      <c r="E32" s="86" t="s">
        <v>664</v>
      </c>
      <c r="F32" s="82" t="s">
        <v>669</v>
      </c>
      <c r="G32" s="82" t="s">
        <v>3</v>
      </c>
      <c r="H32" s="83" t="s">
        <v>2</v>
      </c>
      <c r="I32" s="68" t="s">
        <v>644</v>
      </c>
      <c r="J32" s="76" t="str">
        <f>VLOOKUP(C32,WM!$1:$1048576,2,FALSE)</f>
        <v>WCU150+BOX</v>
      </c>
      <c r="K32" s="75" t="s">
        <v>665</v>
      </c>
    </row>
    <row r="33" spans="1:11" ht="14.4" thickBot="1">
      <c r="A33" s="49" t="s">
        <v>287</v>
      </c>
      <c r="B33" s="84" t="s">
        <v>701</v>
      </c>
      <c r="C33" s="84" t="s">
        <v>5</v>
      </c>
      <c r="D33" s="84" t="s">
        <v>23</v>
      </c>
      <c r="E33" s="86" t="s">
        <v>664</v>
      </c>
      <c r="F33" s="84" t="s">
        <v>669</v>
      </c>
      <c r="G33" s="84" t="s">
        <v>15</v>
      </c>
      <c r="H33" s="84" t="s">
        <v>2</v>
      </c>
      <c r="I33" s="68" t="s">
        <v>644</v>
      </c>
      <c r="J33" s="76" t="str">
        <f>VLOOKUP(C33,WM!$1:$1048576,2,FALSE)</f>
        <v>WCU90+BOX</v>
      </c>
      <c r="K33" s="75" t="s">
        <v>665</v>
      </c>
    </row>
    <row r="34" spans="1:11" ht="14.4" thickBot="1">
      <c r="A34" s="49" t="s">
        <v>288</v>
      </c>
      <c r="B34" s="84" t="s">
        <v>672</v>
      </c>
      <c r="C34" s="84" t="s">
        <v>5</v>
      </c>
      <c r="D34" s="84" t="s">
        <v>23</v>
      </c>
      <c r="E34" s="86" t="s">
        <v>664</v>
      </c>
      <c r="F34" s="84" t="s">
        <v>669</v>
      </c>
      <c r="G34" s="84" t="s">
        <v>15</v>
      </c>
      <c r="H34" s="84" t="s">
        <v>2</v>
      </c>
      <c r="I34" s="68" t="s">
        <v>644</v>
      </c>
      <c r="J34" s="76" t="str">
        <f>VLOOKUP(C34,WM!$1:$1048576,2,FALSE)</f>
        <v>WCU90+BOX</v>
      </c>
      <c r="K34" s="75" t="s">
        <v>665</v>
      </c>
    </row>
    <row r="35" spans="1:11" ht="14.4" thickBot="1">
      <c r="A35" s="49" t="s">
        <v>289</v>
      </c>
      <c r="B35" s="84" t="s">
        <v>672</v>
      </c>
      <c r="C35" s="84" t="s">
        <v>5</v>
      </c>
      <c r="D35" s="84" t="s">
        <v>23</v>
      </c>
      <c r="E35" s="86" t="s">
        <v>664</v>
      </c>
      <c r="F35" s="84" t="s">
        <v>669</v>
      </c>
      <c r="G35" s="84" t="s">
        <v>15</v>
      </c>
      <c r="H35" s="84" t="s">
        <v>2</v>
      </c>
      <c r="I35" s="68" t="s">
        <v>644</v>
      </c>
      <c r="J35" s="76" t="str">
        <f>VLOOKUP(C35,WM!$1:$1048576,2,FALSE)</f>
        <v>WCU90+BOX</v>
      </c>
      <c r="K35" s="75" t="s">
        <v>665</v>
      </c>
    </row>
    <row r="36" spans="1:11" ht="14.4" thickBot="1">
      <c r="A36" s="49" t="s">
        <v>292</v>
      </c>
      <c r="B36" s="85" t="s">
        <v>702</v>
      </c>
      <c r="C36" s="85" t="s">
        <v>5</v>
      </c>
      <c r="D36" s="85" t="s">
        <v>23</v>
      </c>
      <c r="E36" s="86" t="s">
        <v>664</v>
      </c>
      <c r="F36" s="85" t="s">
        <v>669</v>
      </c>
      <c r="G36" s="85" t="s">
        <v>17</v>
      </c>
      <c r="H36" s="85" t="s">
        <v>2</v>
      </c>
      <c r="I36" s="68" t="s">
        <v>644</v>
      </c>
      <c r="J36" s="76" t="str">
        <f>VLOOKUP(C36,WM!$1:$1048576,2,FALSE)</f>
        <v>WCU90+BOX</v>
      </c>
      <c r="K36" s="75" t="s">
        <v>665</v>
      </c>
    </row>
    <row r="37" spans="1:11" ht="14.4" thickBot="1">
      <c r="A37" s="49" t="s">
        <v>293</v>
      </c>
      <c r="B37" s="85" t="s">
        <v>675</v>
      </c>
      <c r="C37" s="85" t="s">
        <v>5</v>
      </c>
      <c r="D37" s="85" t="s">
        <v>23</v>
      </c>
      <c r="E37" s="86" t="s">
        <v>664</v>
      </c>
      <c r="F37" s="85" t="s">
        <v>669</v>
      </c>
      <c r="G37" s="85" t="s">
        <v>17</v>
      </c>
      <c r="H37" s="85" t="s">
        <v>2</v>
      </c>
      <c r="I37" s="68" t="s">
        <v>644</v>
      </c>
      <c r="J37" s="76" t="str">
        <f>VLOOKUP(C37,WM!$1:$1048576,2,FALSE)</f>
        <v>WCU90+BOX</v>
      </c>
      <c r="K37" s="75" t="s">
        <v>665</v>
      </c>
    </row>
    <row r="38" spans="1:11" ht="14.4" thickBot="1">
      <c r="A38" s="49" t="s">
        <v>294</v>
      </c>
      <c r="B38" s="85" t="s">
        <v>702</v>
      </c>
      <c r="C38" s="85" t="s">
        <v>5</v>
      </c>
      <c r="D38" s="85" t="s">
        <v>23</v>
      </c>
      <c r="E38" s="86" t="s">
        <v>664</v>
      </c>
      <c r="F38" s="85" t="s">
        <v>669</v>
      </c>
      <c r="G38" s="85" t="s">
        <v>17</v>
      </c>
      <c r="H38" s="85" t="s">
        <v>2</v>
      </c>
      <c r="I38" s="68" t="s">
        <v>644</v>
      </c>
      <c r="J38" s="76" t="str">
        <f>VLOOKUP(C38,WM!$1:$1048576,2,FALSE)</f>
        <v>WCU90+BOX</v>
      </c>
      <c r="K38" s="75" t="s">
        <v>665</v>
      </c>
    </row>
    <row r="39" spans="1:11" ht="14.4" thickBot="1">
      <c r="A39" s="49" t="s">
        <v>297</v>
      </c>
      <c r="B39" s="85" t="s">
        <v>703</v>
      </c>
      <c r="C39" s="85" t="s">
        <v>4</v>
      </c>
      <c r="D39" s="85" t="s">
        <v>12</v>
      </c>
      <c r="E39" s="86" t="s">
        <v>664</v>
      </c>
      <c r="F39" s="85" t="s">
        <v>669</v>
      </c>
      <c r="G39" s="85" t="s">
        <v>3</v>
      </c>
      <c r="H39" s="85" t="s">
        <v>2</v>
      </c>
      <c r="I39" s="68" t="s">
        <v>644</v>
      </c>
      <c r="J39" s="76" t="str">
        <f>VLOOKUP(C39,WM!$1:$1048576,2,FALSE)</f>
        <v>WCU65+BOX</v>
      </c>
      <c r="K39" s="75" t="s">
        <v>665</v>
      </c>
    </row>
    <row r="40" spans="1:11" ht="14.4" thickBot="1">
      <c r="A40" s="49" t="s">
        <v>298</v>
      </c>
      <c r="B40" s="85" t="s">
        <v>678</v>
      </c>
      <c r="C40" s="85" t="s">
        <v>4</v>
      </c>
      <c r="D40" s="85" t="s">
        <v>12</v>
      </c>
      <c r="E40" s="86" t="s">
        <v>664</v>
      </c>
      <c r="F40" s="85" t="s">
        <v>669</v>
      </c>
      <c r="G40" s="85" t="s">
        <v>3</v>
      </c>
      <c r="H40" s="85" t="s">
        <v>2</v>
      </c>
      <c r="I40" s="68" t="s">
        <v>644</v>
      </c>
      <c r="J40" s="76" t="str">
        <f>VLOOKUP(C40,WM!$1:$1048576,2,FALSE)</f>
        <v>WCU65+BOX</v>
      </c>
      <c r="K40" s="75" t="s">
        <v>665</v>
      </c>
    </row>
    <row r="41" spans="1:11" ht="14.4" thickBot="1">
      <c r="A41" s="49" t="s">
        <v>299</v>
      </c>
      <c r="B41" s="85" t="s">
        <v>703</v>
      </c>
      <c r="C41" s="85" t="s">
        <v>4</v>
      </c>
      <c r="D41" s="85" t="s">
        <v>12</v>
      </c>
      <c r="E41" s="86" t="s">
        <v>664</v>
      </c>
      <c r="F41" s="85" t="s">
        <v>669</v>
      </c>
      <c r="G41" s="85" t="s">
        <v>3</v>
      </c>
      <c r="H41" s="85" t="s">
        <v>2</v>
      </c>
      <c r="I41" s="68" t="s">
        <v>644</v>
      </c>
      <c r="J41" s="76" t="str">
        <f>VLOOKUP(C41,WM!$1:$1048576,2,FALSE)</f>
        <v>WCU65+BOX</v>
      </c>
      <c r="K41" s="75" t="s">
        <v>665</v>
      </c>
    </row>
    <row r="42" spans="1:11" ht="14.4" thickBot="1">
      <c r="A42" s="49" t="s">
        <v>302</v>
      </c>
      <c r="B42" s="85" t="s">
        <v>704</v>
      </c>
      <c r="C42" s="85" t="s">
        <v>5</v>
      </c>
      <c r="D42" s="85" t="s">
        <v>23</v>
      </c>
      <c r="E42" s="86" t="s">
        <v>664</v>
      </c>
      <c r="F42" s="85" t="s">
        <v>669</v>
      </c>
      <c r="G42" s="85" t="s">
        <v>3</v>
      </c>
      <c r="H42" s="85" t="s">
        <v>2</v>
      </c>
      <c r="I42" s="68" t="s">
        <v>644</v>
      </c>
      <c r="J42" s="76" t="str">
        <f>VLOOKUP(C42,WM!$1:$1048576,2,FALSE)</f>
        <v>WCU90+BOX</v>
      </c>
      <c r="K42" s="75" t="s">
        <v>665</v>
      </c>
    </row>
    <row r="43" spans="1:11" ht="14.4" thickBot="1">
      <c r="A43" s="49" t="s">
        <v>304</v>
      </c>
      <c r="B43" s="85" t="s">
        <v>681</v>
      </c>
      <c r="C43" s="85" t="s">
        <v>5</v>
      </c>
      <c r="D43" s="85" t="s">
        <v>23</v>
      </c>
      <c r="E43" s="86" t="s">
        <v>664</v>
      </c>
      <c r="F43" s="85" t="s">
        <v>669</v>
      </c>
      <c r="G43" s="85" t="s">
        <v>3</v>
      </c>
      <c r="H43" s="85" t="s">
        <v>2</v>
      </c>
      <c r="I43" s="68" t="s">
        <v>644</v>
      </c>
      <c r="J43" s="76" t="str">
        <f>VLOOKUP(C43,WM!$1:$1048576,2,FALSE)</f>
        <v>WCU90+BOX</v>
      </c>
      <c r="K43" s="75" t="s">
        <v>665</v>
      </c>
    </row>
    <row r="44" spans="1:11" ht="14.4" thickBot="1">
      <c r="A44" s="49" t="s">
        <v>305</v>
      </c>
      <c r="B44" s="85" t="s">
        <v>704</v>
      </c>
      <c r="C44" s="85" t="s">
        <v>5</v>
      </c>
      <c r="D44" s="85" t="s">
        <v>23</v>
      </c>
      <c r="E44" s="86" t="s">
        <v>664</v>
      </c>
      <c r="F44" s="85" t="s">
        <v>669</v>
      </c>
      <c r="G44" s="85" t="s">
        <v>3</v>
      </c>
      <c r="H44" s="85" t="s">
        <v>2</v>
      </c>
      <c r="I44" s="68" t="s">
        <v>644</v>
      </c>
      <c r="J44" s="76" t="str">
        <f>VLOOKUP(C44,WM!$1:$1048576,2,FALSE)</f>
        <v>WCU90+BOX</v>
      </c>
      <c r="K44" s="75" t="s">
        <v>665</v>
      </c>
    </row>
    <row r="45" spans="1:11" ht="14.4" thickBot="1">
      <c r="A45" s="49" t="s">
        <v>307</v>
      </c>
      <c r="B45" s="85" t="s">
        <v>705</v>
      </c>
      <c r="C45" s="85" t="s">
        <v>5</v>
      </c>
      <c r="D45" s="85" t="s">
        <v>23</v>
      </c>
      <c r="E45" s="86" t="s">
        <v>664</v>
      </c>
      <c r="F45" s="85" t="s">
        <v>669</v>
      </c>
      <c r="G45" s="85" t="s">
        <v>3</v>
      </c>
      <c r="H45" s="85" t="s">
        <v>2</v>
      </c>
      <c r="I45" s="68" t="s">
        <v>644</v>
      </c>
      <c r="J45" s="76" t="str">
        <f>VLOOKUP(C45,WM!$1:$1048576,2,FALSE)</f>
        <v>WCU90+BOX</v>
      </c>
      <c r="K45" s="75" t="s">
        <v>665</v>
      </c>
    </row>
    <row r="46" spans="1:11" ht="14.4" thickBot="1">
      <c r="A46" s="49" t="s">
        <v>308</v>
      </c>
      <c r="B46" s="85" t="s">
        <v>684</v>
      </c>
      <c r="C46" s="85" t="s">
        <v>5</v>
      </c>
      <c r="D46" s="85" t="s">
        <v>23</v>
      </c>
      <c r="E46" s="86" t="s">
        <v>664</v>
      </c>
      <c r="F46" s="85" t="s">
        <v>669</v>
      </c>
      <c r="G46" s="85" t="s">
        <v>3</v>
      </c>
      <c r="H46" s="85" t="s">
        <v>2</v>
      </c>
      <c r="I46" s="68" t="s">
        <v>644</v>
      </c>
      <c r="J46" s="76" t="str">
        <f>VLOOKUP(C46,WM!$1:$1048576,2,FALSE)</f>
        <v>WCU90+BOX</v>
      </c>
      <c r="K46" s="75" t="s">
        <v>665</v>
      </c>
    </row>
    <row r="47" spans="1:11" ht="14.4" thickBot="1">
      <c r="A47" s="49" t="s">
        <v>309</v>
      </c>
      <c r="B47" s="85" t="s">
        <v>705</v>
      </c>
      <c r="C47" s="85" t="s">
        <v>5</v>
      </c>
      <c r="D47" s="85" t="s">
        <v>23</v>
      </c>
      <c r="E47" s="86" t="s">
        <v>664</v>
      </c>
      <c r="F47" s="85" t="s">
        <v>669</v>
      </c>
      <c r="G47" s="85" t="s">
        <v>3</v>
      </c>
      <c r="H47" s="85" t="s">
        <v>2</v>
      </c>
      <c r="I47" s="68" t="s">
        <v>644</v>
      </c>
      <c r="J47" s="76" t="str">
        <f>VLOOKUP(C47,WM!$1:$1048576,2,FALSE)</f>
        <v>WCU90+BOX</v>
      </c>
      <c r="K47" s="75" t="s">
        <v>665</v>
      </c>
    </row>
    <row r="48" spans="1:11" ht="14.4" thickBot="1">
      <c r="A48" s="49" t="s">
        <v>343</v>
      </c>
      <c r="B48" s="85" t="s">
        <v>706</v>
      </c>
      <c r="C48" s="85" t="s">
        <v>6</v>
      </c>
      <c r="D48" s="85" t="s">
        <v>23</v>
      </c>
      <c r="E48" s="86" t="s">
        <v>664</v>
      </c>
      <c r="F48" s="85" t="s">
        <v>669</v>
      </c>
      <c r="G48" s="85" t="s">
        <v>3</v>
      </c>
      <c r="H48" s="85" t="s">
        <v>2</v>
      </c>
      <c r="I48" s="68" t="s">
        <v>644</v>
      </c>
      <c r="J48" s="76" t="str">
        <f>VLOOKUP(C48,WM!$1:$1048576,2,FALSE)</f>
        <v>WCU115+BOX</v>
      </c>
      <c r="K48" s="75" t="s">
        <v>665</v>
      </c>
    </row>
    <row r="49" spans="1:11" ht="14.4" thickBot="1">
      <c r="A49" s="49" t="s">
        <v>312</v>
      </c>
      <c r="B49" s="85" t="s">
        <v>687</v>
      </c>
      <c r="C49" s="85" t="s">
        <v>6</v>
      </c>
      <c r="D49" s="85" t="s">
        <v>23</v>
      </c>
      <c r="E49" s="86" t="s">
        <v>664</v>
      </c>
      <c r="F49" s="85" t="s">
        <v>669</v>
      </c>
      <c r="G49" s="85" t="s">
        <v>3</v>
      </c>
      <c r="H49" s="85" t="s">
        <v>2</v>
      </c>
      <c r="I49" s="68" t="s">
        <v>644</v>
      </c>
      <c r="J49" s="76" t="str">
        <f>VLOOKUP(C49,WM!$1:$1048576,2,FALSE)</f>
        <v>WCU115+BOX</v>
      </c>
      <c r="K49" s="75" t="s">
        <v>665</v>
      </c>
    </row>
    <row r="50" spans="1:11" ht="14.4" thickBot="1">
      <c r="A50" s="49" t="s">
        <v>313</v>
      </c>
      <c r="B50" s="85" t="s">
        <v>706</v>
      </c>
      <c r="C50" s="85" t="s">
        <v>6</v>
      </c>
      <c r="D50" s="85" t="s">
        <v>23</v>
      </c>
      <c r="E50" s="86" t="s">
        <v>664</v>
      </c>
      <c r="F50" s="85" t="s">
        <v>669</v>
      </c>
      <c r="G50" s="85" t="s">
        <v>3</v>
      </c>
      <c r="H50" s="85" t="s">
        <v>2</v>
      </c>
      <c r="I50" s="68" t="s">
        <v>644</v>
      </c>
      <c r="J50" s="76" t="str">
        <f>VLOOKUP(C50,WM!$1:$1048576,2,FALSE)</f>
        <v>WCU115+BOX</v>
      </c>
      <c r="K50" s="75" t="s">
        <v>665</v>
      </c>
    </row>
    <row r="51" spans="1:11" ht="14.4" thickBot="1">
      <c r="A51" s="49" t="s">
        <v>316</v>
      </c>
      <c r="B51" s="85" t="s">
        <v>707</v>
      </c>
      <c r="C51" s="85" t="s">
        <v>6</v>
      </c>
      <c r="D51" s="85" t="s">
        <v>23</v>
      </c>
      <c r="E51" s="86" t="s">
        <v>664</v>
      </c>
      <c r="F51" s="85" t="s">
        <v>669</v>
      </c>
      <c r="G51" s="85" t="s">
        <v>3</v>
      </c>
      <c r="H51" s="85" t="s">
        <v>2</v>
      </c>
      <c r="I51" s="68" t="s">
        <v>644</v>
      </c>
      <c r="J51" s="76" t="str">
        <f>VLOOKUP(C51,WM!$1:$1048576,2,FALSE)</f>
        <v>WCU115+BOX</v>
      </c>
      <c r="K51" s="75" t="s">
        <v>665</v>
      </c>
    </row>
    <row r="52" spans="1:11" ht="14.4" thickBot="1">
      <c r="A52" s="49" t="s">
        <v>317</v>
      </c>
      <c r="B52" s="85" t="s">
        <v>690</v>
      </c>
      <c r="C52" s="85" t="s">
        <v>6</v>
      </c>
      <c r="D52" s="85" t="s">
        <v>23</v>
      </c>
      <c r="E52" s="86" t="s">
        <v>664</v>
      </c>
      <c r="F52" s="85" t="s">
        <v>669</v>
      </c>
      <c r="G52" s="85" t="s">
        <v>3</v>
      </c>
      <c r="H52" s="85" t="s">
        <v>2</v>
      </c>
      <c r="I52" s="68" t="s">
        <v>644</v>
      </c>
      <c r="J52" s="76" t="str">
        <f>VLOOKUP(C52,WM!$1:$1048576,2,FALSE)</f>
        <v>WCU115+BOX</v>
      </c>
      <c r="K52" s="75" t="s">
        <v>665</v>
      </c>
    </row>
    <row r="53" spans="1:11" ht="14.4" thickBot="1">
      <c r="A53" s="49" t="s">
        <v>470</v>
      </c>
      <c r="B53" s="85" t="s">
        <v>707</v>
      </c>
      <c r="C53" s="85" t="s">
        <v>6</v>
      </c>
      <c r="D53" s="85" t="s">
        <v>23</v>
      </c>
      <c r="E53" s="86" t="s">
        <v>664</v>
      </c>
      <c r="F53" s="85" t="s">
        <v>669</v>
      </c>
      <c r="G53" s="85" t="s">
        <v>3</v>
      </c>
      <c r="H53" s="85" t="s">
        <v>2</v>
      </c>
      <c r="I53" s="68" t="s">
        <v>644</v>
      </c>
      <c r="J53" s="76" t="str">
        <f>VLOOKUP(C53,WM!$1:$1048576,2,FALSE)</f>
        <v>WCU115+BOX</v>
      </c>
      <c r="K53" s="75" t="s">
        <v>665</v>
      </c>
    </row>
    <row r="54" spans="1:11" ht="14.4" thickBot="1">
      <c r="A54" s="49" t="s">
        <v>471</v>
      </c>
      <c r="B54" s="85" t="s">
        <v>708</v>
      </c>
      <c r="C54" s="85" t="s">
        <v>6</v>
      </c>
      <c r="D54" s="85" t="s">
        <v>23</v>
      </c>
      <c r="E54" s="86" t="s">
        <v>664</v>
      </c>
      <c r="F54" s="85" t="s">
        <v>669</v>
      </c>
      <c r="G54" s="85" t="s">
        <v>3</v>
      </c>
      <c r="H54" s="85" t="s">
        <v>2</v>
      </c>
      <c r="I54" s="68" t="s">
        <v>644</v>
      </c>
      <c r="J54" s="76" t="str">
        <f>VLOOKUP(C54,WM!$1:$1048576,2,FALSE)</f>
        <v>WCU115+BOX</v>
      </c>
      <c r="K54" s="75" t="s">
        <v>665</v>
      </c>
    </row>
    <row r="55" spans="1:11" ht="14.4" thickBot="1">
      <c r="A55" s="49" t="s">
        <v>472</v>
      </c>
      <c r="B55" s="85" t="s">
        <v>693</v>
      </c>
      <c r="C55" s="85" t="s">
        <v>6</v>
      </c>
      <c r="D55" s="85" t="s">
        <v>23</v>
      </c>
      <c r="E55" s="86" t="s">
        <v>664</v>
      </c>
      <c r="F55" s="85" t="s">
        <v>669</v>
      </c>
      <c r="G55" s="85" t="s">
        <v>3</v>
      </c>
      <c r="H55" s="85" t="s">
        <v>2</v>
      </c>
      <c r="I55" s="68" t="s">
        <v>644</v>
      </c>
      <c r="J55" s="76" t="str">
        <f>VLOOKUP(C55,WM!$1:$1048576,2,FALSE)</f>
        <v>WCU115+BOX</v>
      </c>
      <c r="K55" s="75" t="s">
        <v>665</v>
      </c>
    </row>
    <row r="56" spans="1:11" ht="14.4" thickBot="1">
      <c r="A56" s="49" t="s">
        <v>318</v>
      </c>
      <c r="B56" s="85" t="s">
        <v>708</v>
      </c>
      <c r="C56" s="85" t="s">
        <v>6</v>
      </c>
      <c r="D56" s="85" t="s">
        <v>23</v>
      </c>
      <c r="E56" s="86" t="s">
        <v>664</v>
      </c>
      <c r="F56" s="85" t="s">
        <v>669</v>
      </c>
      <c r="G56" s="85" t="s">
        <v>3</v>
      </c>
      <c r="H56" s="85" t="s">
        <v>2</v>
      </c>
      <c r="I56" s="68" t="s">
        <v>644</v>
      </c>
      <c r="J56" s="76" t="str">
        <f>VLOOKUP(C56,WM!$1:$1048576,2,FALSE)</f>
        <v>WCU115+BOX</v>
      </c>
      <c r="K56" s="75" t="s">
        <v>665</v>
      </c>
    </row>
    <row r="57" spans="1:11" ht="14.4" thickBot="1">
      <c r="A57" s="49" t="s">
        <v>327</v>
      </c>
      <c r="B57" s="85" t="s">
        <v>709</v>
      </c>
      <c r="C57" s="85" t="s">
        <v>7</v>
      </c>
      <c r="D57" s="85" t="s">
        <v>37</v>
      </c>
      <c r="E57" s="86" t="s">
        <v>664</v>
      </c>
      <c r="F57" s="85" t="s">
        <v>669</v>
      </c>
      <c r="G57" s="85" t="s">
        <v>3</v>
      </c>
      <c r="H57" s="85" t="s">
        <v>2</v>
      </c>
      <c r="I57" s="68" t="s">
        <v>644</v>
      </c>
      <c r="J57" s="76" t="str">
        <f>VLOOKUP(C57,WM!$1:$1048576,2,FALSE)</f>
        <v>WCU150+BOX</v>
      </c>
      <c r="K57" s="75" t="s">
        <v>665</v>
      </c>
    </row>
    <row r="58" spans="1:11" ht="14.4" thickBot="1">
      <c r="A58" s="49" t="s">
        <v>321</v>
      </c>
      <c r="B58" s="85" t="s">
        <v>696</v>
      </c>
      <c r="C58" s="85" t="s">
        <v>7</v>
      </c>
      <c r="D58" s="85" t="s">
        <v>37</v>
      </c>
      <c r="E58" s="86" t="s">
        <v>664</v>
      </c>
      <c r="F58" s="85" t="s">
        <v>669</v>
      </c>
      <c r="G58" s="85" t="s">
        <v>3</v>
      </c>
      <c r="H58" s="85" t="s">
        <v>2</v>
      </c>
      <c r="I58" s="68" t="s">
        <v>644</v>
      </c>
      <c r="J58" s="76" t="str">
        <f>VLOOKUP(C58,WM!$1:$1048576,2,FALSE)</f>
        <v>WCU150+BOX</v>
      </c>
      <c r="K58" s="75" t="s">
        <v>665</v>
      </c>
    </row>
    <row r="59" spans="1:11" ht="14.4" thickBot="1">
      <c r="A59" s="49" t="s">
        <v>322</v>
      </c>
      <c r="B59" s="85" t="s">
        <v>709</v>
      </c>
      <c r="C59" s="85" t="s">
        <v>7</v>
      </c>
      <c r="D59" s="85" t="s">
        <v>37</v>
      </c>
      <c r="E59" s="86" t="s">
        <v>664</v>
      </c>
      <c r="F59" s="85" t="s">
        <v>669</v>
      </c>
      <c r="G59" s="85" t="s">
        <v>3</v>
      </c>
      <c r="H59" s="85" t="s">
        <v>2</v>
      </c>
      <c r="I59" s="68" t="s">
        <v>644</v>
      </c>
      <c r="J59" s="76" t="str">
        <f>VLOOKUP(C59,WM!$1:$1048576,2,FALSE)</f>
        <v>WCU150+BOX</v>
      </c>
      <c r="K59" s="75" t="s">
        <v>665</v>
      </c>
    </row>
    <row r="60" spans="1:11" ht="14.4" thickBot="1">
      <c r="A60" s="49" t="s">
        <v>328</v>
      </c>
      <c r="B60" s="85" t="s">
        <v>710</v>
      </c>
      <c r="C60" s="85" t="s">
        <v>7</v>
      </c>
      <c r="D60" s="85" t="s">
        <v>37</v>
      </c>
      <c r="E60" s="86" t="s">
        <v>664</v>
      </c>
      <c r="F60" s="85" t="s">
        <v>669</v>
      </c>
      <c r="G60" s="85" t="s">
        <v>3</v>
      </c>
      <c r="H60" s="85" t="s">
        <v>2</v>
      </c>
      <c r="I60" s="68" t="s">
        <v>644</v>
      </c>
      <c r="J60" s="76" t="str">
        <f>VLOOKUP(C60,WM!$1:$1048576,2,FALSE)</f>
        <v>WCU150+BOX</v>
      </c>
      <c r="K60" s="75" t="s">
        <v>665</v>
      </c>
    </row>
    <row r="61" spans="1:11" ht="14.4" thickBot="1">
      <c r="A61" s="49" t="s">
        <v>329</v>
      </c>
      <c r="B61" s="85" t="s">
        <v>699</v>
      </c>
      <c r="C61" s="85" t="s">
        <v>7</v>
      </c>
      <c r="D61" s="85" t="s">
        <v>37</v>
      </c>
      <c r="E61" s="86" t="s">
        <v>664</v>
      </c>
      <c r="F61" s="85" t="s">
        <v>669</v>
      </c>
      <c r="G61" s="85" t="s">
        <v>3</v>
      </c>
      <c r="H61" s="85" t="s">
        <v>2</v>
      </c>
      <c r="I61" s="68" t="s">
        <v>644</v>
      </c>
      <c r="J61" s="76" t="str">
        <f>VLOOKUP(C61,WM!$1:$1048576,2,FALSE)</f>
        <v>WCU150+BOX</v>
      </c>
      <c r="K61" s="75" t="s">
        <v>665</v>
      </c>
    </row>
    <row r="62" spans="1:11" ht="14.4" thickBot="1">
      <c r="A62" s="49" t="s">
        <v>330</v>
      </c>
      <c r="B62" s="85" t="s">
        <v>710</v>
      </c>
      <c r="C62" s="85" t="s">
        <v>7</v>
      </c>
      <c r="D62" s="85" t="s">
        <v>37</v>
      </c>
      <c r="E62" s="86" t="s">
        <v>664</v>
      </c>
      <c r="F62" s="85" t="s">
        <v>669</v>
      </c>
      <c r="G62" s="85" t="s">
        <v>3</v>
      </c>
      <c r="H62" s="85" t="s">
        <v>2</v>
      </c>
      <c r="I62" s="68" t="s">
        <v>644</v>
      </c>
      <c r="J62" s="76" t="str">
        <f>VLOOKUP(C62,WM!$1:$1048576,2,FALSE)</f>
        <v>WCU150+BOX</v>
      </c>
      <c r="K62" s="75" t="s">
        <v>665</v>
      </c>
    </row>
    <row r="63" spans="1:11" ht="14.4" thickBot="1">
      <c r="A63" s="49" t="s">
        <v>333</v>
      </c>
      <c r="B63" s="85" t="s">
        <v>711</v>
      </c>
      <c r="C63" s="85" t="s">
        <v>103</v>
      </c>
      <c r="D63" s="85" t="s">
        <v>37</v>
      </c>
      <c r="E63" s="86" t="s">
        <v>664</v>
      </c>
      <c r="F63" s="85" t="s">
        <v>669</v>
      </c>
      <c r="G63" s="85" t="s">
        <v>3</v>
      </c>
      <c r="H63" s="85" t="s">
        <v>2</v>
      </c>
      <c r="I63" s="68" t="s">
        <v>644</v>
      </c>
      <c r="J63" s="76" t="str">
        <f>VLOOKUP(C63,WM!$1:$1048576,2,FALSE)</f>
        <v>WCU250+BOX</v>
      </c>
      <c r="K63" s="75" t="s">
        <v>665</v>
      </c>
    </row>
    <row r="64" spans="1:11" ht="14.4" thickBot="1">
      <c r="A64" s="49" t="s">
        <v>334</v>
      </c>
      <c r="B64" s="85" t="s">
        <v>712</v>
      </c>
      <c r="C64" s="85" t="s">
        <v>103</v>
      </c>
      <c r="D64" s="85" t="s">
        <v>37</v>
      </c>
      <c r="E64" s="86" t="s">
        <v>664</v>
      </c>
      <c r="F64" s="85" t="s">
        <v>669</v>
      </c>
      <c r="G64" s="85" t="s">
        <v>3</v>
      </c>
      <c r="H64" s="85" t="s">
        <v>2</v>
      </c>
      <c r="I64" s="68" t="s">
        <v>644</v>
      </c>
      <c r="J64" s="76" t="str">
        <f>VLOOKUP(C64,WM!$1:$1048576,2,FALSE)</f>
        <v>WCU250+BOX</v>
      </c>
      <c r="K64" s="75" t="s">
        <v>665</v>
      </c>
    </row>
    <row r="65" spans="1:11" ht="14.4" thickBot="1">
      <c r="A65" s="49" t="s">
        <v>335</v>
      </c>
      <c r="B65" s="85" t="s">
        <v>711</v>
      </c>
      <c r="C65" s="85" t="s">
        <v>103</v>
      </c>
      <c r="D65" s="85" t="s">
        <v>37</v>
      </c>
      <c r="E65" s="86" t="s">
        <v>664</v>
      </c>
      <c r="F65" s="85" t="s">
        <v>669</v>
      </c>
      <c r="G65" s="85" t="s">
        <v>3</v>
      </c>
      <c r="H65" s="85" t="s">
        <v>2</v>
      </c>
      <c r="I65" s="68" t="s">
        <v>644</v>
      </c>
      <c r="J65" s="76" t="str">
        <f>VLOOKUP(C65,WM!$1:$1048576,2,FALSE)</f>
        <v>WCU250+BOX</v>
      </c>
      <c r="K65" s="75" t="s">
        <v>665</v>
      </c>
    </row>
    <row r="66" spans="1:11" ht="14.4" thickBot="1">
      <c r="A66" s="50" t="s">
        <v>422</v>
      </c>
      <c r="B66" s="76" t="s">
        <v>713</v>
      </c>
      <c r="C66" s="76" t="s">
        <v>5</v>
      </c>
      <c r="D66" s="76" t="s">
        <v>23</v>
      </c>
      <c r="E66" s="86" t="s">
        <v>664</v>
      </c>
      <c r="F66" s="76" t="s">
        <v>669</v>
      </c>
      <c r="G66" s="76" t="s">
        <v>3</v>
      </c>
      <c r="H66" s="76" t="s">
        <v>2</v>
      </c>
      <c r="I66" s="68" t="s">
        <v>644</v>
      </c>
      <c r="J66" s="76" t="str">
        <f>VLOOKUP(C66,WM!$1:$1048576,2,FALSE)</f>
        <v>WCU90+BOX</v>
      </c>
      <c r="K66" s="75" t="s">
        <v>665</v>
      </c>
    </row>
    <row r="67" spans="1:11" ht="14.4" thickBot="1">
      <c r="A67" s="50" t="s">
        <v>423</v>
      </c>
      <c r="B67" s="76" t="s">
        <v>714</v>
      </c>
      <c r="C67" s="76" t="s">
        <v>5</v>
      </c>
      <c r="D67" s="76" t="s">
        <v>23</v>
      </c>
      <c r="E67" s="86" t="s">
        <v>664</v>
      </c>
      <c r="F67" s="76" t="s">
        <v>669</v>
      </c>
      <c r="G67" s="76" t="s">
        <v>3</v>
      </c>
      <c r="H67" s="76" t="s">
        <v>2</v>
      </c>
      <c r="I67" s="68" t="s">
        <v>644</v>
      </c>
      <c r="J67" s="76" t="str">
        <f>VLOOKUP(C67,WM!$1:$1048576,2,FALSE)</f>
        <v>WCU90+BOX</v>
      </c>
      <c r="K67" s="75" t="s">
        <v>665</v>
      </c>
    </row>
    <row r="68" spans="1:11" ht="14.4" thickBot="1">
      <c r="A68" s="50" t="s">
        <v>424</v>
      </c>
      <c r="B68" s="76" t="s">
        <v>715</v>
      </c>
      <c r="C68" s="76" t="s">
        <v>5</v>
      </c>
      <c r="D68" s="76" t="s">
        <v>23</v>
      </c>
      <c r="E68" s="86" t="s">
        <v>664</v>
      </c>
      <c r="F68" s="76" t="s">
        <v>669</v>
      </c>
      <c r="G68" s="76" t="s">
        <v>3</v>
      </c>
      <c r="H68" s="76" t="s">
        <v>2</v>
      </c>
      <c r="I68" s="68" t="s">
        <v>644</v>
      </c>
      <c r="J68" s="76" t="str">
        <f>VLOOKUP(C68,WM!$1:$1048576,2,FALSE)</f>
        <v>WCU90+BOX</v>
      </c>
      <c r="K68" s="75" t="s">
        <v>665</v>
      </c>
    </row>
    <row r="69" spans="1:11" ht="14.4" thickBot="1">
      <c r="A69" s="50" t="s">
        <v>428</v>
      </c>
      <c r="B69" s="76" t="s">
        <v>716</v>
      </c>
      <c r="C69" s="76" t="s">
        <v>6</v>
      </c>
      <c r="D69" s="76" t="s">
        <v>23</v>
      </c>
      <c r="E69" s="86" t="s">
        <v>664</v>
      </c>
      <c r="F69" s="76" t="s">
        <v>669</v>
      </c>
      <c r="G69" s="76" t="s">
        <v>3</v>
      </c>
      <c r="H69" s="76" t="s">
        <v>2</v>
      </c>
      <c r="I69" s="68" t="s">
        <v>644</v>
      </c>
      <c r="J69" s="76" t="str">
        <f>VLOOKUP(C69,WM!$1:$1048576,2,FALSE)</f>
        <v>WCU115+BOX</v>
      </c>
      <c r="K69" s="75" t="s">
        <v>665</v>
      </c>
    </row>
    <row r="70" spans="1:11" ht="14.4" thickBot="1">
      <c r="A70" s="50" t="s">
        <v>429</v>
      </c>
      <c r="B70" s="76" t="s">
        <v>717</v>
      </c>
      <c r="C70" s="76" t="s">
        <v>6</v>
      </c>
      <c r="D70" s="76" t="s">
        <v>23</v>
      </c>
      <c r="E70" s="86" t="s">
        <v>664</v>
      </c>
      <c r="F70" s="76" t="s">
        <v>669</v>
      </c>
      <c r="G70" s="76" t="s">
        <v>3</v>
      </c>
      <c r="H70" s="76" t="s">
        <v>2</v>
      </c>
      <c r="I70" s="68" t="s">
        <v>644</v>
      </c>
      <c r="J70" s="76" t="str">
        <f>VLOOKUP(C70,WM!$1:$1048576,2,FALSE)</f>
        <v>WCU115+BOX</v>
      </c>
      <c r="K70" s="75" t="s">
        <v>665</v>
      </c>
    </row>
    <row r="71" spans="1:11" ht="14.4" thickBot="1">
      <c r="A71" s="50" t="s">
        <v>430</v>
      </c>
      <c r="B71" s="76" t="s">
        <v>718</v>
      </c>
      <c r="C71" s="76" t="s">
        <v>6</v>
      </c>
      <c r="D71" s="76" t="s">
        <v>23</v>
      </c>
      <c r="E71" s="86" t="s">
        <v>664</v>
      </c>
      <c r="F71" s="76" t="s">
        <v>669</v>
      </c>
      <c r="G71" s="76" t="s">
        <v>3</v>
      </c>
      <c r="H71" s="76" t="s">
        <v>2</v>
      </c>
      <c r="I71" s="68" t="s">
        <v>644</v>
      </c>
      <c r="J71" s="76" t="str">
        <f>VLOOKUP(C71,WM!$1:$1048576,2,FALSE)</f>
        <v>WCU115+BOX</v>
      </c>
      <c r="K71" s="75" t="s">
        <v>665</v>
      </c>
    </row>
    <row r="72" spans="1:11" ht="14.4" thickBot="1">
      <c r="A72" s="50" t="s">
        <v>434</v>
      </c>
      <c r="B72" s="76" t="s">
        <v>719</v>
      </c>
      <c r="C72" s="76" t="s">
        <v>7</v>
      </c>
      <c r="D72" s="76" t="s">
        <v>37</v>
      </c>
      <c r="E72" s="86" t="s">
        <v>664</v>
      </c>
      <c r="F72" s="76" t="s">
        <v>669</v>
      </c>
      <c r="G72" s="76" t="s">
        <v>3</v>
      </c>
      <c r="H72" s="76" t="s">
        <v>2</v>
      </c>
      <c r="I72" s="68" t="s">
        <v>644</v>
      </c>
      <c r="J72" s="76" t="str">
        <f>VLOOKUP(C72,WM!$1:$1048576,2,FALSE)</f>
        <v>WCU150+BOX</v>
      </c>
      <c r="K72" s="75" t="s">
        <v>665</v>
      </c>
    </row>
    <row r="73" spans="1:11" ht="14.4" thickBot="1">
      <c r="A73" s="50" t="s">
        <v>435</v>
      </c>
      <c r="B73" s="76" t="s">
        <v>720</v>
      </c>
      <c r="C73" s="76" t="s">
        <v>7</v>
      </c>
      <c r="D73" s="76" t="s">
        <v>37</v>
      </c>
      <c r="E73" s="86" t="s">
        <v>664</v>
      </c>
      <c r="F73" s="76" t="s">
        <v>669</v>
      </c>
      <c r="G73" s="76" t="s">
        <v>3</v>
      </c>
      <c r="H73" s="76" t="s">
        <v>2</v>
      </c>
      <c r="I73" s="68" t="s">
        <v>644</v>
      </c>
      <c r="J73" s="76" t="str">
        <f>VLOOKUP(C73,WM!$1:$1048576,2,FALSE)</f>
        <v>WCU150+BOX</v>
      </c>
      <c r="K73" s="75" t="s">
        <v>665</v>
      </c>
    </row>
    <row r="74" spans="1:11" ht="14.4" thickBot="1">
      <c r="A74" s="50" t="s">
        <v>436</v>
      </c>
      <c r="B74" s="76" t="s">
        <v>721</v>
      </c>
      <c r="C74" s="76" t="s">
        <v>7</v>
      </c>
      <c r="D74" s="76" t="s">
        <v>37</v>
      </c>
      <c r="E74" s="86" t="s">
        <v>664</v>
      </c>
      <c r="F74" s="76" t="s">
        <v>669</v>
      </c>
      <c r="G74" s="76" t="s">
        <v>3</v>
      </c>
      <c r="H74" s="76" t="s">
        <v>2</v>
      </c>
      <c r="I74" s="68" t="s">
        <v>644</v>
      </c>
      <c r="J74" s="76" t="str">
        <f>VLOOKUP(C74,WM!$1:$1048576,2,FALSE)</f>
        <v>WCU150+BOX</v>
      </c>
      <c r="K74" s="75" t="s">
        <v>665</v>
      </c>
    </row>
    <row r="75" spans="1:11" ht="14.4" thickBot="1">
      <c r="A75" s="50" t="s">
        <v>440</v>
      </c>
      <c r="B75" s="76" t="s">
        <v>722</v>
      </c>
      <c r="C75" s="76" t="s">
        <v>7</v>
      </c>
      <c r="D75" s="76" t="s">
        <v>37</v>
      </c>
      <c r="E75" s="86" t="s">
        <v>664</v>
      </c>
      <c r="F75" s="76" t="s">
        <v>669</v>
      </c>
      <c r="G75" s="76" t="s">
        <v>3</v>
      </c>
      <c r="H75" s="76" t="s">
        <v>2</v>
      </c>
      <c r="I75" s="68" t="s">
        <v>644</v>
      </c>
      <c r="J75" s="76" t="str">
        <f>VLOOKUP(C75,WM!$1:$1048576,2,FALSE)</f>
        <v>WCU150+BOX</v>
      </c>
      <c r="K75" s="75" t="s">
        <v>665</v>
      </c>
    </row>
    <row r="76" spans="1:11" ht="14.4" thickBot="1">
      <c r="A76" s="50" t="s">
        <v>441</v>
      </c>
      <c r="B76" s="76" t="s">
        <v>723</v>
      </c>
      <c r="C76" s="76" t="s">
        <v>7</v>
      </c>
      <c r="D76" s="76" t="s">
        <v>37</v>
      </c>
      <c r="E76" s="86" t="s">
        <v>664</v>
      </c>
      <c r="F76" s="76" t="s">
        <v>669</v>
      </c>
      <c r="G76" s="76" t="s">
        <v>3</v>
      </c>
      <c r="H76" s="76" t="s">
        <v>2</v>
      </c>
      <c r="I76" s="68" t="s">
        <v>644</v>
      </c>
      <c r="J76" s="76" t="str">
        <f>VLOOKUP(C76,WM!$1:$1048576,2,FALSE)</f>
        <v>WCU150+BOX</v>
      </c>
      <c r="K76" s="75" t="s">
        <v>665</v>
      </c>
    </row>
    <row r="77" spans="1:11" ht="14.4" thickBot="1">
      <c r="A77" s="50" t="s">
        <v>442</v>
      </c>
      <c r="B77" s="76" t="s">
        <v>724</v>
      </c>
      <c r="C77" s="76" t="s">
        <v>7</v>
      </c>
      <c r="D77" s="76" t="s">
        <v>37</v>
      </c>
      <c r="E77" s="86" t="s">
        <v>664</v>
      </c>
      <c r="F77" s="76" t="s">
        <v>669</v>
      </c>
      <c r="G77" s="76" t="s">
        <v>3</v>
      </c>
      <c r="H77" s="76" t="s">
        <v>2</v>
      </c>
      <c r="I77" s="68" t="s">
        <v>644</v>
      </c>
      <c r="J77" s="76" t="str">
        <f>VLOOKUP(C77,WM!$1:$1048576,2,FALSE)</f>
        <v>WCU150+BOX</v>
      </c>
      <c r="K77" s="75" t="s">
        <v>665</v>
      </c>
    </row>
    <row r="78" spans="1:11" ht="14.4" thickBot="1">
      <c r="A78" s="50" t="s">
        <v>446</v>
      </c>
      <c r="B78" s="76" t="s">
        <v>725</v>
      </c>
      <c r="C78" s="76" t="s">
        <v>8</v>
      </c>
      <c r="D78" s="76" t="s">
        <v>37</v>
      </c>
      <c r="E78" s="86" t="s">
        <v>664</v>
      </c>
      <c r="F78" s="76" t="s">
        <v>669</v>
      </c>
      <c r="G78" s="76" t="s">
        <v>3</v>
      </c>
      <c r="H78" s="76" t="s">
        <v>2</v>
      </c>
      <c r="I78" s="68" t="s">
        <v>644</v>
      </c>
      <c r="J78" s="76" t="str">
        <f>VLOOKUP(C78,WM!$1:$1048576,2,FALSE)</f>
        <v>WCU200+BOX</v>
      </c>
      <c r="K78" s="75" t="s">
        <v>665</v>
      </c>
    </row>
    <row r="79" spans="1:11" ht="14.4" thickBot="1">
      <c r="A79" s="50" t="s">
        <v>447</v>
      </c>
      <c r="B79" s="76" t="s">
        <v>726</v>
      </c>
      <c r="C79" s="76" t="s">
        <v>8</v>
      </c>
      <c r="D79" s="76" t="s">
        <v>37</v>
      </c>
      <c r="E79" s="86" t="s">
        <v>664</v>
      </c>
      <c r="F79" s="76" t="s">
        <v>669</v>
      </c>
      <c r="G79" s="76" t="s">
        <v>3</v>
      </c>
      <c r="H79" s="76" t="s">
        <v>2</v>
      </c>
      <c r="I79" s="68" t="s">
        <v>644</v>
      </c>
      <c r="J79" s="76" t="str">
        <f>VLOOKUP(C79,WM!$1:$1048576,2,FALSE)</f>
        <v>WCU200+BOX</v>
      </c>
      <c r="K79" s="75" t="s">
        <v>665</v>
      </c>
    </row>
    <row r="80" spans="1:11" ht="14.4" thickBot="1">
      <c r="A80" s="50" t="s">
        <v>448</v>
      </c>
      <c r="B80" s="76" t="s">
        <v>727</v>
      </c>
      <c r="C80" s="76" t="s">
        <v>8</v>
      </c>
      <c r="D80" s="76" t="s">
        <v>37</v>
      </c>
      <c r="E80" s="86" t="s">
        <v>664</v>
      </c>
      <c r="F80" s="76" t="s">
        <v>669</v>
      </c>
      <c r="G80" s="76" t="s">
        <v>3</v>
      </c>
      <c r="H80" s="76" t="s">
        <v>2</v>
      </c>
      <c r="I80" s="68" t="s">
        <v>644</v>
      </c>
      <c r="J80" s="76" t="str">
        <f>VLOOKUP(C80,WM!$1:$1048576,2,FALSE)</f>
        <v>WCU200+BOX</v>
      </c>
      <c r="K80" s="75" t="s">
        <v>665</v>
      </c>
    </row>
    <row r="81" spans="1:11" ht="14.4" thickBot="1">
      <c r="A81" s="50" t="s">
        <v>452</v>
      </c>
      <c r="B81" s="76" t="s">
        <v>728</v>
      </c>
      <c r="C81" s="76" t="s">
        <v>103</v>
      </c>
      <c r="D81" s="76" t="s">
        <v>37</v>
      </c>
      <c r="E81" s="86" t="s">
        <v>664</v>
      </c>
      <c r="F81" s="76" t="s">
        <v>669</v>
      </c>
      <c r="G81" s="76" t="s">
        <v>3</v>
      </c>
      <c r="H81" s="76" t="s">
        <v>2</v>
      </c>
      <c r="I81" s="68" t="s">
        <v>644</v>
      </c>
      <c r="J81" s="76" t="str">
        <f>VLOOKUP(C81,WM!$1:$1048576,2,FALSE)</f>
        <v>WCU250+BOX</v>
      </c>
      <c r="K81" s="75" t="s">
        <v>665</v>
      </c>
    </row>
    <row r="82" spans="1:11" ht="14.4" thickBot="1">
      <c r="A82" s="50" t="s">
        <v>453</v>
      </c>
      <c r="B82" s="76" t="s">
        <v>729</v>
      </c>
      <c r="C82" s="76" t="s">
        <v>103</v>
      </c>
      <c r="D82" s="76" t="s">
        <v>37</v>
      </c>
      <c r="E82" s="86" t="s">
        <v>664</v>
      </c>
      <c r="F82" s="76" t="s">
        <v>669</v>
      </c>
      <c r="G82" s="76" t="s">
        <v>3</v>
      </c>
      <c r="H82" s="76" t="s">
        <v>2</v>
      </c>
      <c r="I82" s="68" t="s">
        <v>644</v>
      </c>
      <c r="J82" s="76" t="str">
        <f>VLOOKUP(C82,WM!$1:$1048576,2,FALSE)</f>
        <v>WCU250+BOX</v>
      </c>
      <c r="K82" s="75" t="s">
        <v>665</v>
      </c>
    </row>
    <row r="83" spans="1:11" ht="14.4" thickBot="1">
      <c r="A83" s="50" t="s">
        <v>454</v>
      </c>
      <c r="B83" s="76" t="s">
        <v>730</v>
      </c>
      <c r="C83" s="76" t="s">
        <v>103</v>
      </c>
      <c r="D83" s="76" t="s">
        <v>37</v>
      </c>
      <c r="E83" s="86" t="s">
        <v>664</v>
      </c>
      <c r="F83" s="76" t="s">
        <v>669</v>
      </c>
      <c r="G83" s="76" t="s">
        <v>3</v>
      </c>
      <c r="H83" s="76" t="s">
        <v>2</v>
      </c>
      <c r="I83" s="68" t="s">
        <v>644</v>
      </c>
      <c r="J83" s="76" t="str">
        <f>VLOOKUP(C83,WM!$1:$1048576,2,FALSE)</f>
        <v>WCU250+BOX</v>
      </c>
      <c r="K83" s="75" t="s">
        <v>665</v>
      </c>
    </row>
    <row r="84" spans="1:11" ht="14.4" thickBot="1">
      <c r="A84" s="50" t="s">
        <v>458</v>
      </c>
      <c r="B84" s="76" t="s">
        <v>731</v>
      </c>
      <c r="C84" s="76" t="s">
        <v>114</v>
      </c>
      <c r="D84" s="76" t="s">
        <v>670</v>
      </c>
      <c r="E84" s="86" t="s">
        <v>664</v>
      </c>
      <c r="F84" s="76" t="s">
        <v>669</v>
      </c>
      <c r="G84" s="76" t="s">
        <v>3</v>
      </c>
      <c r="H84" s="76" t="s">
        <v>2</v>
      </c>
      <c r="I84" s="68" t="s">
        <v>644</v>
      </c>
      <c r="J84" s="76" t="str">
        <f>VLOOKUP(C84,WM!$1:$1048576,2,FALSE)</f>
        <v>WCU200+BOX</v>
      </c>
      <c r="K84" s="75" t="s">
        <v>665</v>
      </c>
    </row>
    <row r="85" spans="1:11" ht="14.4" thickBot="1">
      <c r="A85" s="50" t="s">
        <v>459</v>
      </c>
      <c r="B85" s="76" t="s">
        <v>732</v>
      </c>
      <c r="C85" s="76" t="s">
        <v>114</v>
      </c>
      <c r="D85" s="76" t="s">
        <v>670</v>
      </c>
      <c r="E85" s="86" t="s">
        <v>664</v>
      </c>
      <c r="F85" s="76" t="s">
        <v>669</v>
      </c>
      <c r="G85" s="76" t="s">
        <v>3</v>
      </c>
      <c r="H85" s="76" t="s">
        <v>2</v>
      </c>
      <c r="I85" s="68" t="s">
        <v>644</v>
      </c>
      <c r="J85" s="76" t="str">
        <f>VLOOKUP(C85,WM!$1:$1048576,2,FALSE)</f>
        <v>WCU200+BOX</v>
      </c>
      <c r="K85" s="75" t="s">
        <v>665</v>
      </c>
    </row>
    <row r="86" spans="1:11" ht="14.4" thickBot="1">
      <c r="A86" s="50" t="s">
        <v>460</v>
      </c>
      <c r="B86" s="76" t="s">
        <v>733</v>
      </c>
      <c r="C86" s="76" t="s">
        <v>114</v>
      </c>
      <c r="D86" s="76" t="s">
        <v>670</v>
      </c>
      <c r="E86" s="86" t="s">
        <v>664</v>
      </c>
      <c r="F86" s="76" t="s">
        <v>669</v>
      </c>
      <c r="G86" s="76" t="s">
        <v>3</v>
      </c>
      <c r="H86" s="76" t="s">
        <v>2</v>
      </c>
      <c r="I86" s="68" t="s">
        <v>644</v>
      </c>
      <c r="J86" s="76" t="str">
        <f>VLOOKUP(C86,WM!$1:$1048576,2,FALSE)</f>
        <v>WCU200+BOX</v>
      </c>
      <c r="K86" s="75" t="s">
        <v>665</v>
      </c>
    </row>
    <row r="87" spans="1:11" ht="14.4" thickBot="1">
      <c r="A87" s="9" t="s">
        <v>473</v>
      </c>
      <c r="B87" s="76" t="s">
        <v>734</v>
      </c>
      <c r="C87" s="76" t="s">
        <v>6</v>
      </c>
      <c r="D87" s="76" t="s">
        <v>23</v>
      </c>
      <c r="E87" s="86" t="s">
        <v>664</v>
      </c>
      <c r="F87" s="76" t="s">
        <v>669</v>
      </c>
      <c r="G87" s="76" t="s">
        <v>3</v>
      </c>
      <c r="H87" s="76" t="s">
        <v>2</v>
      </c>
      <c r="I87" s="68" t="s">
        <v>644</v>
      </c>
      <c r="J87" s="76" t="str">
        <f>VLOOKUP(C87,WM!$1:$1048576,2,FALSE)</f>
        <v>WCU115+BOX</v>
      </c>
      <c r="K87" s="75" t="s">
        <v>665</v>
      </c>
    </row>
    <row r="88" spans="1:11" ht="14.4" thickBot="1">
      <c r="A88" s="9" t="s">
        <v>735</v>
      </c>
      <c r="B88" s="76" t="s">
        <v>737</v>
      </c>
      <c r="C88" s="76" t="s">
        <v>6</v>
      </c>
      <c r="D88" s="76" t="s">
        <v>23</v>
      </c>
      <c r="E88" s="86" t="s">
        <v>664</v>
      </c>
      <c r="F88" s="76" t="s">
        <v>669</v>
      </c>
      <c r="G88" s="76" t="s">
        <v>3</v>
      </c>
      <c r="H88" s="76" t="s">
        <v>2</v>
      </c>
      <c r="I88" s="68" t="s">
        <v>644</v>
      </c>
      <c r="J88" s="76" t="str">
        <f>VLOOKUP(C88,WM!$1:$1048576,2,FALSE)</f>
        <v>WCU115+BOX</v>
      </c>
      <c r="K88" s="75" t="s">
        <v>665</v>
      </c>
    </row>
    <row r="89" spans="1:11" ht="14.4" thickBot="1">
      <c r="A89" s="9" t="s">
        <v>474</v>
      </c>
      <c r="B89" s="76" t="s">
        <v>738</v>
      </c>
      <c r="C89" s="76" t="s">
        <v>6</v>
      </c>
      <c r="D89" s="76" t="s">
        <v>23</v>
      </c>
      <c r="E89" s="86" t="s">
        <v>664</v>
      </c>
      <c r="F89" s="76" t="s">
        <v>669</v>
      </c>
      <c r="G89" s="76" t="s">
        <v>3</v>
      </c>
      <c r="H89" s="76" t="s">
        <v>2</v>
      </c>
      <c r="I89" s="68" t="s">
        <v>644</v>
      </c>
      <c r="J89" s="76" t="str">
        <f>VLOOKUP(C89,WM!$1:$1048576,2,FALSE)</f>
        <v>WCU115+BOX</v>
      </c>
      <c r="K89" s="75" t="s">
        <v>665</v>
      </c>
    </row>
    <row r="90" spans="1:11" ht="14.4" thickBot="1">
      <c r="A90" s="9" t="s">
        <v>475</v>
      </c>
      <c r="B90" s="76" t="s">
        <v>739</v>
      </c>
      <c r="C90" s="76" t="s">
        <v>6</v>
      </c>
      <c r="D90" s="76" t="s">
        <v>23</v>
      </c>
      <c r="E90" s="86" t="s">
        <v>664</v>
      </c>
      <c r="F90" s="76" t="s">
        <v>669</v>
      </c>
      <c r="G90" s="76" t="s">
        <v>3</v>
      </c>
      <c r="H90" s="76" t="s">
        <v>2</v>
      </c>
      <c r="I90" s="68" t="s">
        <v>644</v>
      </c>
      <c r="J90" s="76" t="str">
        <f>VLOOKUP(C90,WM!$1:$1048576,2,FALSE)</f>
        <v>WCU115+BOX</v>
      </c>
      <c r="K90" s="75" t="s">
        <v>665</v>
      </c>
    </row>
    <row r="91" spans="1:11" ht="14.4" thickBot="1">
      <c r="A91" s="9" t="s">
        <v>736</v>
      </c>
      <c r="B91" s="76" t="s">
        <v>740</v>
      </c>
      <c r="C91" s="76" t="s">
        <v>6</v>
      </c>
      <c r="D91" s="76" t="s">
        <v>23</v>
      </c>
      <c r="E91" s="86" t="s">
        <v>664</v>
      </c>
      <c r="F91" s="76" t="s">
        <v>669</v>
      </c>
      <c r="G91" s="76" t="s">
        <v>3</v>
      </c>
      <c r="H91" s="76" t="s">
        <v>2</v>
      </c>
      <c r="I91" s="68" t="s">
        <v>644</v>
      </c>
      <c r="J91" s="76" t="str">
        <f>VLOOKUP(C91,WM!$1:$1048576,2,FALSE)</f>
        <v>WCU115+BOX</v>
      </c>
      <c r="K91" s="75" t="s">
        <v>665</v>
      </c>
    </row>
    <row r="92" spans="1:11" ht="14.4" thickBot="1">
      <c r="A92" s="9" t="s">
        <v>476</v>
      </c>
      <c r="B92" s="76" t="s">
        <v>741</v>
      </c>
      <c r="C92" s="76" t="s">
        <v>6</v>
      </c>
      <c r="D92" s="76" t="s">
        <v>23</v>
      </c>
      <c r="E92" s="86" t="s">
        <v>664</v>
      </c>
      <c r="F92" s="76" t="s">
        <v>669</v>
      </c>
      <c r="G92" s="76" t="s">
        <v>3</v>
      </c>
      <c r="H92" s="76" t="s">
        <v>2</v>
      </c>
      <c r="I92" s="68" t="s">
        <v>644</v>
      </c>
      <c r="J92" s="76" t="str">
        <f>VLOOKUP(C92,WM!$1:$1048576,2,FALSE)</f>
        <v>WCU115+BOX</v>
      </c>
      <c r="K92" s="75" t="s">
        <v>665</v>
      </c>
    </row>
    <row r="93" spans="1:11" ht="14.4" thickBot="1">
      <c r="A93" s="49" t="s">
        <v>477</v>
      </c>
      <c r="B93" s="76" t="s">
        <v>742</v>
      </c>
      <c r="C93" s="76" t="s">
        <v>6</v>
      </c>
      <c r="D93" s="76" t="s">
        <v>23</v>
      </c>
      <c r="E93" s="86" t="s">
        <v>664</v>
      </c>
      <c r="F93" s="76" t="s">
        <v>669</v>
      </c>
      <c r="G93" s="76" t="s">
        <v>3</v>
      </c>
      <c r="H93" s="76" t="s">
        <v>2</v>
      </c>
      <c r="I93" s="68" t="s">
        <v>644</v>
      </c>
      <c r="J93" s="76" t="str">
        <f>VLOOKUP(C93,WM!$1:$1048576,2,FALSE)</f>
        <v>WCU115+BOX</v>
      </c>
      <c r="K93" s="75" t="s">
        <v>665</v>
      </c>
    </row>
    <row r="94" spans="1:11" ht="14.4" thickBot="1">
      <c r="A94" s="49" t="s">
        <v>478</v>
      </c>
      <c r="B94" s="76" t="s">
        <v>737</v>
      </c>
      <c r="C94" s="76" t="s">
        <v>6</v>
      </c>
      <c r="D94" s="76" t="s">
        <v>23</v>
      </c>
      <c r="E94" s="86" t="s">
        <v>664</v>
      </c>
      <c r="F94" s="76" t="s">
        <v>669</v>
      </c>
      <c r="G94" s="76" t="s">
        <v>3</v>
      </c>
      <c r="H94" s="76" t="s">
        <v>2</v>
      </c>
      <c r="I94" s="68" t="s">
        <v>644</v>
      </c>
      <c r="J94" s="76" t="str">
        <f>VLOOKUP(C94,WM!$1:$1048576,2,FALSE)</f>
        <v>WCU115+BOX</v>
      </c>
      <c r="K94" s="75" t="s">
        <v>665</v>
      </c>
    </row>
    <row r="95" spans="1:11" ht="14.4" thickBot="1">
      <c r="A95" s="49" t="s">
        <v>479</v>
      </c>
      <c r="B95" s="76" t="s">
        <v>742</v>
      </c>
      <c r="C95" s="76" t="s">
        <v>6</v>
      </c>
      <c r="D95" s="76" t="s">
        <v>23</v>
      </c>
      <c r="E95" s="86" t="s">
        <v>664</v>
      </c>
      <c r="F95" s="76" t="s">
        <v>669</v>
      </c>
      <c r="G95" s="76" t="s">
        <v>3</v>
      </c>
      <c r="H95" s="76" t="s">
        <v>2</v>
      </c>
      <c r="I95" s="68" t="s">
        <v>644</v>
      </c>
      <c r="J95" s="76" t="str">
        <f>VLOOKUP(C95,WM!$1:$1048576,2,FALSE)</f>
        <v>WCU115+BOX</v>
      </c>
      <c r="K95" s="75" t="s">
        <v>665</v>
      </c>
    </row>
    <row r="96" spans="1:11" ht="14.4" thickBot="1">
      <c r="A96" s="49" t="s">
        <v>480</v>
      </c>
      <c r="B96" s="76" t="s">
        <v>743</v>
      </c>
      <c r="C96" s="76" t="s">
        <v>6</v>
      </c>
      <c r="D96" s="76" t="s">
        <v>23</v>
      </c>
      <c r="E96" s="86" t="s">
        <v>664</v>
      </c>
      <c r="F96" s="76" t="s">
        <v>669</v>
      </c>
      <c r="G96" s="76" t="s">
        <v>3</v>
      </c>
      <c r="H96" s="76" t="s">
        <v>2</v>
      </c>
      <c r="I96" s="68" t="s">
        <v>644</v>
      </c>
      <c r="J96" s="76" t="str">
        <f>VLOOKUP(C96,WM!$1:$1048576,2,FALSE)</f>
        <v>WCU115+BOX</v>
      </c>
      <c r="K96" s="75" t="s">
        <v>665</v>
      </c>
    </row>
    <row r="97" spans="1:11" ht="14.4" thickBot="1">
      <c r="A97" s="49" t="s">
        <v>481</v>
      </c>
      <c r="B97" s="76" t="s">
        <v>740</v>
      </c>
      <c r="C97" s="76" t="s">
        <v>6</v>
      </c>
      <c r="D97" s="76" t="s">
        <v>23</v>
      </c>
      <c r="E97" s="86" t="s">
        <v>664</v>
      </c>
      <c r="F97" s="76" t="s">
        <v>669</v>
      </c>
      <c r="G97" s="76" t="s">
        <v>3</v>
      </c>
      <c r="H97" s="76" t="s">
        <v>2</v>
      </c>
      <c r="I97" s="68" t="s">
        <v>644</v>
      </c>
      <c r="J97" s="76" t="str">
        <f>VLOOKUP(C97,WM!$1:$1048576,2,FALSE)</f>
        <v>WCU115+BOX</v>
      </c>
      <c r="K97" s="75" t="s">
        <v>665</v>
      </c>
    </row>
    <row r="98" spans="1:11" ht="14.4" thickBot="1">
      <c r="A98" s="49" t="s">
        <v>482</v>
      </c>
      <c r="B98" s="76" t="s">
        <v>743</v>
      </c>
      <c r="C98" s="76" t="s">
        <v>6</v>
      </c>
      <c r="D98" s="76" t="s">
        <v>23</v>
      </c>
      <c r="E98" s="86" t="s">
        <v>664</v>
      </c>
      <c r="F98" s="76" t="s">
        <v>669</v>
      </c>
      <c r="G98" s="76" t="s">
        <v>3</v>
      </c>
      <c r="H98" s="76" t="s">
        <v>2</v>
      </c>
      <c r="I98" s="68" t="s">
        <v>644</v>
      </c>
      <c r="J98" s="76" t="str">
        <f>VLOOKUP(C98,WM!$1:$1048576,2,FALSE)</f>
        <v>WCU115+BOX</v>
      </c>
      <c r="K98" s="75" t="s">
        <v>665</v>
      </c>
    </row>
    <row r="99" spans="1:11" ht="14.4" thickBot="1">
      <c r="A99" s="55" t="s">
        <v>483</v>
      </c>
      <c r="B99" s="76" t="s">
        <v>744</v>
      </c>
      <c r="C99" s="76" t="s">
        <v>6</v>
      </c>
      <c r="D99" s="76" t="s">
        <v>23</v>
      </c>
      <c r="E99" s="86" t="s">
        <v>664</v>
      </c>
      <c r="F99" s="76" t="s">
        <v>669</v>
      </c>
      <c r="G99" s="76" t="s">
        <v>3</v>
      </c>
      <c r="H99" s="76" t="s">
        <v>2</v>
      </c>
      <c r="I99" s="68" t="s">
        <v>644</v>
      </c>
      <c r="J99" s="76" t="str">
        <f>VLOOKUP(C99,WM!$1:$1048576,2,FALSE)</f>
        <v>WCU115+BOX</v>
      </c>
      <c r="K99" s="75" t="s">
        <v>665</v>
      </c>
    </row>
    <row r="100" spans="1:11" ht="14.4" thickBot="1">
      <c r="A100" s="55" t="s">
        <v>484</v>
      </c>
      <c r="B100" s="76" t="s">
        <v>745</v>
      </c>
      <c r="C100" s="76" t="s">
        <v>6</v>
      </c>
      <c r="D100" s="76" t="s">
        <v>23</v>
      </c>
      <c r="E100" s="86" t="s">
        <v>664</v>
      </c>
      <c r="F100" s="76" t="s">
        <v>669</v>
      </c>
      <c r="G100" s="76" t="s">
        <v>3</v>
      </c>
      <c r="H100" s="76" t="s">
        <v>2</v>
      </c>
      <c r="I100" s="68" t="s">
        <v>644</v>
      </c>
      <c r="J100" s="76" t="str">
        <f>VLOOKUP(C100,WM!$1:$1048576,2,FALSE)</f>
        <v>WCU115+BOX</v>
      </c>
      <c r="K100" s="75" t="s">
        <v>665</v>
      </c>
    </row>
    <row r="101" spans="1:11" ht="14.4" thickBot="1">
      <c r="A101" s="55" t="s">
        <v>485</v>
      </c>
      <c r="B101" s="76" t="s">
        <v>746</v>
      </c>
      <c r="C101" s="76" t="s">
        <v>6</v>
      </c>
      <c r="D101" s="76" t="s">
        <v>23</v>
      </c>
      <c r="E101" s="86" t="s">
        <v>664</v>
      </c>
      <c r="F101" s="76" t="s">
        <v>669</v>
      </c>
      <c r="G101" s="76" t="s">
        <v>3</v>
      </c>
      <c r="H101" s="76" t="s">
        <v>2</v>
      </c>
      <c r="I101" s="68" t="s">
        <v>644</v>
      </c>
      <c r="J101" s="76" t="str">
        <f>VLOOKUP(C101,WM!$1:$1048576,2,FALSE)</f>
        <v>WCU115+BOX</v>
      </c>
      <c r="K101" s="75" t="s">
        <v>665</v>
      </c>
    </row>
    <row r="102" spans="1:11" ht="14.4" thickBot="1">
      <c r="A102" s="55" t="s">
        <v>486</v>
      </c>
      <c r="B102" s="76" t="s">
        <v>747</v>
      </c>
      <c r="C102" s="76" t="s">
        <v>6</v>
      </c>
      <c r="D102" s="76" t="s">
        <v>23</v>
      </c>
      <c r="E102" s="86" t="s">
        <v>664</v>
      </c>
      <c r="F102" s="76" t="s">
        <v>669</v>
      </c>
      <c r="G102" s="76" t="s">
        <v>3</v>
      </c>
      <c r="H102" s="76" t="s">
        <v>2</v>
      </c>
      <c r="I102" s="68" t="s">
        <v>644</v>
      </c>
      <c r="J102" s="76" t="str">
        <f>VLOOKUP(C102,WM!$1:$1048576,2,FALSE)</f>
        <v>WCU115+BOX</v>
      </c>
      <c r="K102" s="75" t="s">
        <v>665</v>
      </c>
    </row>
    <row r="103" spans="1:11" ht="14.4" thickBot="1">
      <c r="A103" s="55" t="s">
        <v>487</v>
      </c>
      <c r="B103" s="76" t="s">
        <v>748</v>
      </c>
      <c r="C103" s="76" t="s">
        <v>6</v>
      </c>
      <c r="D103" s="76" t="s">
        <v>23</v>
      </c>
      <c r="E103" s="86" t="s">
        <v>664</v>
      </c>
      <c r="F103" s="76" t="s">
        <v>669</v>
      </c>
      <c r="G103" s="76" t="s">
        <v>3</v>
      </c>
      <c r="H103" s="76" t="s">
        <v>2</v>
      </c>
      <c r="I103" s="68" t="s">
        <v>644</v>
      </c>
      <c r="J103" s="76" t="str">
        <f>VLOOKUP(C103,WM!$1:$1048576,2,FALSE)</f>
        <v>WCU115+BOX</v>
      </c>
      <c r="K103" s="75" t="s">
        <v>665</v>
      </c>
    </row>
    <row r="104" spans="1:11" ht="13.8">
      <c r="A104" s="55" t="s">
        <v>488</v>
      </c>
      <c r="B104" s="76" t="s">
        <v>749</v>
      </c>
      <c r="C104" s="76" t="s">
        <v>6</v>
      </c>
      <c r="D104" s="76" t="s">
        <v>23</v>
      </c>
      <c r="E104" s="86" t="s">
        <v>664</v>
      </c>
      <c r="F104" s="76" t="s">
        <v>669</v>
      </c>
      <c r="G104" s="76" t="s">
        <v>3</v>
      </c>
      <c r="H104" s="76" t="s">
        <v>2</v>
      </c>
      <c r="I104" s="68" t="s">
        <v>644</v>
      </c>
      <c r="J104" s="76" t="str">
        <f>VLOOKUP(C104,WM!$1:$1048576,2,FALSE)</f>
        <v>WCU115+BOX</v>
      </c>
      <c r="K104" s="75" t="s">
        <v>665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3:L23"/>
  <sheetViews>
    <sheetView workbookViewId="0">
      <selection activeCell="A3" sqref="A3:A23"/>
    </sheetView>
  </sheetViews>
  <sheetFormatPr defaultRowHeight="13.2"/>
  <cols>
    <col min="8" max="8" width="10.33203125" bestFit="1" customWidth="1"/>
    <col min="9" max="9" width="13.44140625" bestFit="1" customWidth="1"/>
  </cols>
  <sheetData>
    <row r="3" spans="1:12">
      <c r="A3" s="99" t="s">
        <v>753</v>
      </c>
      <c r="B3" s="87" t="s">
        <v>754</v>
      </c>
      <c r="C3" s="100" t="s">
        <v>14</v>
      </c>
      <c r="D3" s="89" t="s">
        <v>12</v>
      </c>
      <c r="E3" s="88" t="s">
        <v>664</v>
      </c>
      <c r="F3" s="88" t="s">
        <v>3</v>
      </c>
      <c r="G3" s="88" t="s">
        <v>1</v>
      </c>
      <c r="H3" s="106" t="s">
        <v>645</v>
      </c>
      <c r="I3" s="107" t="str">
        <f>VLOOKUP(C3,WM!$1:$1048576,2,FALSE)</f>
        <v>WCU45+BOX</v>
      </c>
      <c r="J3" s="70" t="s">
        <v>665</v>
      </c>
    </row>
    <row r="4" spans="1:12">
      <c r="A4" s="101" t="s">
        <v>755</v>
      </c>
      <c r="B4" s="90" t="s">
        <v>756</v>
      </c>
      <c r="C4" s="102" t="s">
        <v>14</v>
      </c>
      <c r="D4" s="92" t="s">
        <v>12</v>
      </c>
      <c r="E4" s="91" t="s">
        <v>664</v>
      </c>
      <c r="F4" s="91" t="s">
        <v>3</v>
      </c>
      <c r="G4" s="91" t="s">
        <v>1</v>
      </c>
      <c r="H4" s="106" t="s">
        <v>645</v>
      </c>
      <c r="I4" s="107" t="str">
        <f>VLOOKUP(C4,WM!$1:$1048576,2,FALSE)</f>
        <v>WCU45+BOX</v>
      </c>
      <c r="J4" s="70" t="s">
        <v>665</v>
      </c>
    </row>
    <row r="5" spans="1:12">
      <c r="A5" s="99" t="s">
        <v>757</v>
      </c>
      <c r="B5" s="87" t="s">
        <v>758</v>
      </c>
      <c r="C5" s="100" t="s">
        <v>4</v>
      </c>
      <c r="D5" s="89" t="s">
        <v>12</v>
      </c>
      <c r="E5" s="88" t="s">
        <v>664</v>
      </c>
      <c r="F5" s="88" t="s">
        <v>3</v>
      </c>
      <c r="G5" s="88" t="s">
        <v>1</v>
      </c>
      <c r="H5" s="106" t="s">
        <v>645</v>
      </c>
      <c r="I5" s="107" t="str">
        <f>VLOOKUP(C5,WM!$1:$1048576,2,FALSE)</f>
        <v>WCU65+BOX</v>
      </c>
      <c r="J5" s="70" t="s">
        <v>665</v>
      </c>
    </row>
    <row r="6" spans="1:12">
      <c r="A6" s="101" t="s">
        <v>759</v>
      </c>
      <c r="B6" s="90" t="s">
        <v>760</v>
      </c>
      <c r="C6" s="102" t="s">
        <v>5</v>
      </c>
      <c r="D6" s="92" t="s">
        <v>23</v>
      </c>
      <c r="E6" s="91" t="s">
        <v>664</v>
      </c>
      <c r="F6" s="91" t="s">
        <v>3</v>
      </c>
      <c r="G6" s="91" t="s">
        <v>1</v>
      </c>
      <c r="H6" s="106" t="s">
        <v>645</v>
      </c>
      <c r="I6" s="107" t="str">
        <f>VLOOKUP(C6,WM!$1:$1048576,2,FALSE)</f>
        <v>WCU90+BOX</v>
      </c>
      <c r="J6" s="70" t="s">
        <v>665</v>
      </c>
    </row>
    <row r="7" spans="1:12">
      <c r="A7" s="99" t="s">
        <v>761</v>
      </c>
      <c r="B7" s="87" t="s">
        <v>762</v>
      </c>
      <c r="C7" s="100" t="s">
        <v>14</v>
      </c>
      <c r="D7" s="89" t="s">
        <v>12</v>
      </c>
      <c r="E7" s="88" t="s">
        <v>664</v>
      </c>
      <c r="F7" s="88" t="s">
        <v>3</v>
      </c>
      <c r="G7" s="88" t="s">
        <v>1</v>
      </c>
      <c r="H7" s="106" t="s">
        <v>645</v>
      </c>
      <c r="I7" s="107" t="str">
        <f>VLOOKUP(C7,WM!$1:$1048576,2,FALSE)</f>
        <v>WCU45+BOX</v>
      </c>
      <c r="J7" s="70" t="s">
        <v>665</v>
      </c>
    </row>
    <row r="8" spans="1:12">
      <c r="A8" s="101" t="s">
        <v>763</v>
      </c>
      <c r="B8" s="90" t="s">
        <v>764</v>
      </c>
      <c r="C8" s="102" t="s">
        <v>4</v>
      </c>
      <c r="D8" s="92" t="s">
        <v>12</v>
      </c>
      <c r="E8" s="91" t="s">
        <v>664</v>
      </c>
      <c r="F8" s="91" t="s">
        <v>3</v>
      </c>
      <c r="G8" s="91" t="s">
        <v>1</v>
      </c>
      <c r="H8" s="106" t="s">
        <v>645</v>
      </c>
      <c r="I8" s="107" t="str">
        <f>VLOOKUP(C8,WM!$1:$1048576,2,FALSE)</f>
        <v>WCU65+BOX</v>
      </c>
      <c r="J8" s="70" t="s">
        <v>665</v>
      </c>
    </row>
    <row r="9" spans="1:12">
      <c r="A9" s="99" t="s">
        <v>765</v>
      </c>
      <c r="B9" s="87" t="s">
        <v>766</v>
      </c>
      <c r="C9" s="100" t="s">
        <v>5</v>
      </c>
      <c r="D9" s="89" t="s">
        <v>23</v>
      </c>
      <c r="E9" s="88" t="s">
        <v>664</v>
      </c>
      <c r="F9" s="88" t="s">
        <v>3</v>
      </c>
      <c r="G9" s="88" t="s">
        <v>1</v>
      </c>
      <c r="H9" s="106" t="s">
        <v>645</v>
      </c>
      <c r="I9" s="107" t="str">
        <f>VLOOKUP(C9,WM!$1:$1048576,2,FALSE)</f>
        <v>WCU90+BOX</v>
      </c>
      <c r="J9" s="70" t="s">
        <v>665</v>
      </c>
    </row>
    <row r="10" spans="1:12">
      <c r="A10" s="101" t="s">
        <v>767</v>
      </c>
      <c r="B10" s="90" t="s">
        <v>768</v>
      </c>
      <c r="C10" s="102" t="s">
        <v>5</v>
      </c>
      <c r="D10" s="92" t="s">
        <v>23</v>
      </c>
      <c r="E10" s="91" t="s">
        <v>664</v>
      </c>
      <c r="F10" s="91" t="s">
        <v>3</v>
      </c>
      <c r="G10" s="91" t="s">
        <v>1</v>
      </c>
      <c r="H10" s="106" t="s">
        <v>645</v>
      </c>
      <c r="I10" s="107" t="str">
        <f>VLOOKUP(C10,WM!$1:$1048576,2,FALSE)</f>
        <v>WCU90+BOX</v>
      </c>
      <c r="J10" s="70" t="s">
        <v>665</v>
      </c>
    </row>
    <row r="11" spans="1:12">
      <c r="A11" s="99" t="s">
        <v>769</v>
      </c>
      <c r="B11" s="87" t="s">
        <v>770</v>
      </c>
      <c r="C11" s="100" t="s">
        <v>6</v>
      </c>
      <c r="D11" s="89" t="s">
        <v>23</v>
      </c>
      <c r="E11" s="88" t="s">
        <v>664</v>
      </c>
      <c r="F11" s="88" t="s">
        <v>3</v>
      </c>
      <c r="G11" s="88" t="s">
        <v>1</v>
      </c>
      <c r="H11" s="106" t="s">
        <v>645</v>
      </c>
      <c r="I11" s="107" t="str">
        <f>VLOOKUP(C11,WM!$1:$1048576,2,FALSE)</f>
        <v>WCU115+BOX</v>
      </c>
      <c r="J11" s="70" t="s">
        <v>665</v>
      </c>
    </row>
    <row r="12" spans="1:12">
      <c r="A12" s="99" t="s">
        <v>771</v>
      </c>
      <c r="B12" s="87" t="s">
        <v>772</v>
      </c>
      <c r="C12" s="100" t="s">
        <v>4</v>
      </c>
      <c r="D12" s="89" t="s">
        <v>12</v>
      </c>
      <c r="E12" s="88" t="s">
        <v>664</v>
      </c>
      <c r="F12" s="88" t="s">
        <v>3</v>
      </c>
      <c r="G12" s="88" t="s">
        <v>1</v>
      </c>
      <c r="H12" s="106" t="s">
        <v>645</v>
      </c>
      <c r="I12" s="107" t="str">
        <f>VLOOKUP(C12,WM!$1:$1048576,2,FALSE)</f>
        <v>WCU65+BOX</v>
      </c>
      <c r="J12" s="70" t="s">
        <v>665</v>
      </c>
    </row>
    <row r="13" spans="1:12" ht="13.8">
      <c r="A13" s="101" t="s">
        <v>773</v>
      </c>
      <c r="B13" s="90" t="s">
        <v>774</v>
      </c>
      <c r="C13" s="102" t="s">
        <v>4</v>
      </c>
      <c r="D13" s="92" t="s">
        <v>12</v>
      </c>
      <c r="E13" s="91" t="s">
        <v>664</v>
      </c>
      <c r="F13" s="91" t="s">
        <v>3</v>
      </c>
      <c r="G13" s="91" t="s">
        <v>1</v>
      </c>
      <c r="H13" s="106" t="s">
        <v>645</v>
      </c>
      <c r="I13" s="107" t="str">
        <f>VLOOKUP(C13,WM!$1:$1048576,2,FALSE)</f>
        <v>WCU65+BOX</v>
      </c>
      <c r="J13" s="70" t="s">
        <v>665</v>
      </c>
      <c r="L13" s="6"/>
    </row>
    <row r="14" spans="1:12" ht="13.8">
      <c r="A14" s="99" t="s">
        <v>775</v>
      </c>
      <c r="B14" s="87" t="s">
        <v>776</v>
      </c>
      <c r="C14" s="100" t="s">
        <v>5</v>
      </c>
      <c r="D14" s="89" t="s">
        <v>23</v>
      </c>
      <c r="E14" s="88" t="s">
        <v>664</v>
      </c>
      <c r="F14" s="88" t="s">
        <v>3</v>
      </c>
      <c r="G14" s="88" t="s">
        <v>1</v>
      </c>
      <c r="H14" s="106" t="s">
        <v>645</v>
      </c>
      <c r="I14" s="107" t="str">
        <f>VLOOKUP(C14,WM!$1:$1048576,2,FALSE)</f>
        <v>WCU90+BOX</v>
      </c>
      <c r="J14" s="70" t="s">
        <v>665</v>
      </c>
      <c r="L14" s="6"/>
    </row>
    <row r="15" spans="1:12">
      <c r="A15" s="101" t="s">
        <v>777</v>
      </c>
      <c r="B15" s="90" t="s">
        <v>778</v>
      </c>
      <c r="C15" s="102" t="s">
        <v>6</v>
      </c>
      <c r="D15" s="92" t="s">
        <v>23</v>
      </c>
      <c r="E15" s="91" t="s">
        <v>664</v>
      </c>
      <c r="F15" s="91" t="s">
        <v>3</v>
      </c>
      <c r="G15" s="91" t="s">
        <v>1</v>
      </c>
      <c r="H15" s="106" t="s">
        <v>645</v>
      </c>
      <c r="I15" s="107" t="str">
        <f>VLOOKUP(C15,WM!$1:$1048576,2,FALSE)</f>
        <v>WCU115+BOX</v>
      </c>
      <c r="J15" s="70" t="s">
        <v>665</v>
      </c>
    </row>
    <row r="16" spans="1:12">
      <c r="A16" s="99" t="s">
        <v>779</v>
      </c>
      <c r="B16" s="87" t="s">
        <v>780</v>
      </c>
      <c r="C16" s="100" t="s">
        <v>5</v>
      </c>
      <c r="D16" s="89" t="s">
        <v>781</v>
      </c>
      <c r="E16" s="88" t="s">
        <v>664</v>
      </c>
      <c r="F16" s="88" t="s">
        <v>0</v>
      </c>
      <c r="G16" s="88" t="s">
        <v>2</v>
      </c>
      <c r="H16" s="106" t="s">
        <v>644</v>
      </c>
      <c r="I16" s="107" t="str">
        <f>VLOOKUP(C16,WM!$1:$1048576,2,FALSE)</f>
        <v>WCU90+BOX</v>
      </c>
      <c r="J16" s="70" t="s">
        <v>666</v>
      </c>
    </row>
    <row r="17" spans="1:10">
      <c r="A17" s="101" t="s">
        <v>782</v>
      </c>
      <c r="B17" s="90" t="s">
        <v>780</v>
      </c>
      <c r="C17" s="102" t="s">
        <v>6</v>
      </c>
      <c r="D17" s="92" t="s">
        <v>781</v>
      </c>
      <c r="E17" s="91" t="s">
        <v>664</v>
      </c>
      <c r="F17" s="91" t="s">
        <v>0</v>
      </c>
      <c r="G17" s="91" t="s">
        <v>2</v>
      </c>
      <c r="H17" s="106" t="s">
        <v>644</v>
      </c>
      <c r="I17" s="107" t="str">
        <f>VLOOKUP(C17,WM!$1:$1048576,2,FALSE)</f>
        <v>WCU115+BOX</v>
      </c>
      <c r="J17" s="70" t="s">
        <v>666</v>
      </c>
    </row>
    <row r="18" spans="1:10">
      <c r="A18" s="99" t="s">
        <v>783</v>
      </c>
      <c r="B18" s="87" t="s">
        <v>784</v>
      </c>
      <c r="C18" s="100" t="s">
        <v>7</v>
      </c>
      <c r="D18" s="89" t="s">
        <v>53</v>
      </c>
      <c r="E18" s="88" t="s">
        <v>664</v>
      </c>
      <c r="F18" s="88" t="s">
        <v>0</v>
      </c>
      <c r="G18" s="88" t="s">
        <v>2</v>
      </c>
      <c r="H18" s="106" t="s">
        <v>644</v>
      </c>
      <c r="I18" s="107" t="str">
        <f>VLOOKUP(C18,WM!$1:$1048576,2,FALSE)</f>
        <v>WCU150+BOX</v>
      </c>
      <c r="J18" s="70" t="s">
        <v>666</v>
      </c>
    </row>
    <row r="19" spans="1:10">
      <c r="A19" s="101" t="s">
        <v>785</v>
      </c>
      <c r="B19" s="90" t="s">
        <v>786</v>
      </c>
      <c r="C19" s="102" t="s">
        <v>8</v>
      </c>
      <c r="D19" s="92" t="s">
        <v>53</v>
      </c>
      <c r="E19" s="91" t="s">
        <v>664</v>
      </c>
      <c r="F19" s="91" t="s">
        <v>0</v>
      </c>
      <c r="G19" s="91" t="s">
        <v>2</v>
      </c>
      <c r="H19" s="106" t="s">
        <v>644</v>
      </c>
      <c r="I19" s="107" t="str">
        <f>VLOOKUP(C19,WM!$1:$1048576,2,FALSE)</f>
        <v>WCU200+BOX</v>
      </c>
      <c r="J19" s="70" t="s">
        <v>666</v>
      </c>
    </row>
    <row r="20" spans="1:10">
      <c r="A20" s="99" t="s">
        <v>787</v>
      </c>
      <c r="B20" s="87" t="s">
        <v>788</v>
      </c>
      <c r="C20" s="100" t="s">
        <v>7</v>
      </c>
      <c r="D20" s="89" t="s">
        <v>53</v>
      </c>
      <c r="E20" s="88" t="s">
        <v>664</v>
      </c>
      <c r="F20" s="88" t="s">
        <v>0</v>
      </c>
      <c r="G20" s="88" t="s">
        <v>2</v>
      </c>
      <c r="H20" s="106" t="s">
        <v>644</v>
      </c>
      <c r="I20" s="107" t="str">
        <f>VLOOKUP(C20,WM!$1:$1048576,2,FALSE)</f>
        <v>WCU150+BOX</v>
      </c>
      <c r="J20" s="70" t="s">
        <v>666</v>
      </c>
    </row>
    <row r="21" spans="1:10">
      <c r="A21" s="101" t="s">
        <v>789</v>
      </c>
      <c r="B21" s="90" t="s">
        <v>790</v>
      </c>
      <c r="C21" s="102" t="s">
        <v>8</v>
      </c>
      <c r="D21" s="92" t="s">
        <v>53</v>
      </c>
      <c r="E21" s="91" t="s">
        <v>664</v>
      </c>
      <c r="F21" s="91" t="s">
        <v>0</v>
      </c>
      <c r="G21" s="91" t="s">
        <v>2</v>
      </c>
      <c r="H21" s="106" t="s">
        <v>644</v>
      </c>
      <c r="I21" s="107" t="str">
        <f>VLOOKUP(C21,WM!$1:$1048576,2,FALSE)</f>
        <v>WCU200+BOX</v>
      </c>
      <c r="J21" s="70" t="s">
        <v>666</v>
      </c>
    </row>
    <row r="22" spans="1:10">
      <c r="A22" s="99" t="s">
        <v>791</v>
      </c>
      <c r="B22" s="87" t="s">
        <v>792</v>
      </c>
      <c r="C22" s="100" t="s">
        <v>103</v>
      </c>
      <c r="D22" s="89" t="s">
        <v>53</v>
      </c>
      <c r="E22" s="88" t="s">
        <v>664</v>
      </c>
      <c r="F22" s="88" t="s">
        <v>0</v>
      </c>
      <c r="G22" s="88" t="s">
        <v>2</v>
      </c>
      <c r="H22" s="106" t="s">
        <v>644</v>
      </c>
      <c r="I22" s="107" t="str">
        <f>VLOOKUP(C22,WM!$1:$1048576,2,FALSE)</f>
        <v>WCU250+BOX</v>
      </c>
      <c r="J22" s="70" t="s">
        <v>666</v>
      </c>
    </row>
    <row r="23" spans="1:10" ht="13.8" thickBot="1">
      <c r="A23" s="103" t="s">
        <v>793</v>
      </c>
      <c r="B23" s="93" t="s">
        <v>794</v>
      </c>
      <c r="C23" s="104" t="s">
        <v>49</v>
      </c>
      <c r="D23" s="95" t="s">
        <v>51</v>
      </c>
      <c r="E23" s="94" t="s">
        <v>664</v>
      </c>
      <c r="F23" s="94" t="s">
        <v>0</v>
      </c>
      <c r="G23" s="94" t="s">
        <v>2</v>
      </c>
      <c r="H23" s="106" t="s">
        <v>644</v>
      </c>
      <c r="I23" s="107" t="str">
        <f>VLOOKUP(C23,WM!$1:$1048576,2,FALSE)</f>
        <v>WCU150+BOX</v>
      </c>
      <c r="J23" s="70" t="s">
        <v>666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J25"/>
  <sheetViews>
    <sheetView workbookViewId="0">
      <selection activeCell="J29" sqref="J29"/>
    </sheetView>
  </sheetViews>
  <sheetFormatPr defaultRowHeight="13.2"/>
  <cols>
    <col min="8" max="9" width="10.33203125" bestFit="1" customWidth="1"/>
  </cols>
  <sheetData>
    <row r="3" spans="1:10" ht="13.8">
      <c r="A3" s="99" t="s">
        <v>753</v>
      </c>
      <c r="B3" s="87" t="s">
        <v>795</v>
      </c>
      <c r="C3" s="100" t="s">
        <v>14</v>
      </c>
      <c r="D3" s="89" t="s">
        <v>12</v>
      </c>
      <c r="E3" s="88" t="s">
        <v>664</v>
      </c>
      <c r="F3" s="88" t="s">
        <v>3</v>
      </c>
      <c r="G3" s="88" t="s">
        <v>1</v>
      </c>
      <c r="H3" s="68" t="s">
        <v>645</v>
      </c>
      <c r="I3" s="107" t="str">
        <f>VLOOKUP(C3,WM!$1:$1048576,2,FALSE)</f>
        <v>WCU45+BOX</v>
      </c>
      <c r="J3" s="5" t="s">
        <v>665</v>
      </c>
    </row>
    <row r="4" spans="1:10" ht="13.8">
      <c r="A4" s="101" t="s">
        <v>755</v>
      </c>
      <c r="B4" s="90" t="s">
        <v>796</v>
      </c>
      <c r="C4" s="102" t="s">
        <v>14</v>
      </c>
      <c r="D4" s="92" t="s">
        <v>12</v>
      </c>
      <c r="E4" s="91" t="s">
        <v>664</v>
      </c>
      <c r="F4" s="91" t="s">
        <v>3</v>
      </c>
      <c r="G4" s="91" t="s">
        <v>1</v>
      </c>
      <c r="H4" s="68" t="s">
        <v>645</v>
      </c>
      <c r="I4" s="107" t="str">
        <f>VLOOKUP(C4,WM!$1:$1048576,2,FALSE)</f>
        <v>WCU45+BOX</v>
      </c>
      <c r="J4" s="5" t="s">
        <v>665</v>
      </c>
    </row>
    <row r="5" spans="1:10" ht="13.8">
      <c r="A5" s="99" t="s">
        <v>757</v>
      </c>
      <c r="B5" s="87" t="s">
        <v>797</v>
      </c>
      <c r="C5" s="100" t="s">
        <v>4</v>
      </c>
      <c r="D5" s="89" t="s">
        <v>12</v>
      </c>
      <c r="E5" s="88" t="s">
        <v>664</v>
      </c>
      <c r="F5" s="88" t="s">
        <v>3</v>
      </c>
      <c r="G5" s="88" t="s">
        <v>1</v>
      </c>
      <c r="H5" s="68" t="s">
        <v>645</v>
      </c>
      <c r="I5" s="107" t="str">
        <f>VLOOKUP(C5,WM!$1:$1048576,2,FALSE)</f>
        <v>WCU65+BOX</v>
      </c>
      <c r="J5" s="5" t="s">
        <v>665</v>
      </c>
    </row>
    <row r="6" spans="1:10" ht="13.8">
      <c r="A6" s="101" t="s">
        <v>759</v>
      </c>
      <c r="B6" s="90" t="s">
        <v>798</v>
      </c>
      <c r="C6" s="102" t="s">
        <v>5</v>
      </c>
      <c r="D6" s="92" t="s">
        <v>23</v>
      </c>
      <c r="E6" s="91" t="s">
        <v>664</v>
      </c>
      <c r="F6" s="91" t="s">
        <v>3</v>
      </c>
      <c r="G6" s="91" t="s">
        <v>1</v>
      </c>
      <c r="H6" s="68" t="s">
        <v>645</v>
      </c>
      <c r="I6" s="107" t="str">
        <f>VLOOKUP(C6,WM!$1:$1048576,2,FALSE)</f>
        <v>WCU90+BOX</v>
      </c>
      <c r="J6" s="5" t="s">
        <v>665</v>
      </c>
    </row>
    <row r="7" spans="1:10" ht="13.8">
      <c r="A7" s="99" t="s">
        <v>761</v>
      </c>
      <c r="B7" s="87" t="s">
        <v>799</v>
      </c>
      <c r="C7" s="100" t="s">
        <v>14</v>
      </c>
      <c r="D7" s="89" t="s">
        <v>12</v>
      </c>
      <c r="E7" s="88" t="s">
        <v>664</v>
      </c>
      <c r="F7" s="88" t="s">
        <v>3</v>
      </c>
      <c r="G7" s="88" t="s">
        <v>1</v>
      </c>
      <c r="H7" s="68" t="s">
        <v>645</v>
      </c>
      <c r="I7" s="107" t="str">
        <f>VLOOKUP(C7,WM!$1:$1048576,2,FALSE)</f>
        <v>WCU45+BOX</v>
      </c>
      <c r="J7" s="5" t="s">
        <v>665</v>
      </c>
    </row>
    <row r="8" spans="1:10" ht="13.8">
      <c r="A8" s="101" t="s">
        <v>763</v>
      </c>
      <c r="B8" s="90" t="s">
        <v>800</v>
      </c>
      <c r="C8" s="102" t="s">
        <v>4</v>
      </c>
      <c r="D8" s="92" t="s">
        <v>12</v>
      </c>
      <c r="E8" s="91" t="s">
        <v>664</v>
      </c>
      <c r="F8" s="91" t="s">
        <v>3</v>
      </c>
      <c r="G8" s="91" t="s">
        <v>1</v>
      </c>
      <c r="H8" s="68" t="s">
        <v>645</v>
      </c>
      <c r="I8" s="107" t="str">
        <f>VLOOKUP(C8,WM!$1:$1048576,2,FALSE)</f>
        <v>WCU65+BOX</v>
      </c>
      <c r="J8" s="5" t="s">
        <v>665</v>
      </c>
    </row>
    <row r="9" spans="1:10" ht="13.8">
      <c r="A9" s="99" t="s">
        <v>765</v>
      </c>
      <c r="B9" s="87" t="s">
        <v>801</v>
      </c>
      <c r="C9" s="100" t="s">
        <v>5</v>
      </c>
      <c r="D9" s="89" t="s">
        <v>23</v>
      </c>
      <c r="E9" s="88" t="s">
        <v>664</v>
      </c>
      <c r="F9" s="88" t="s">
        <v>3</v>
      </c>
      <c r="G9" s="88" t="s">
        <v>1</v>
      </c>
      <c r="H9" s="68" t="s">
        <v>645</v>
      </c>
      <c r="I9" s="107" t="str">
        <f>VLOOKUP(C9,WM!$1:$1048576,2,FALSE)</f>
        <v>WCU90+BOX</v>
      </c>
      <c r="J9" s="5" t="s">
        <v>665</v>
      </c>
    </row>
    <row r="10" spans="1:10" ht="13.8">
      <c r="A10" s="101" t="s">
        <v>767</v>
      </c>
      <c r="B10" s="90" t="s">
        <v>802</v>
      </c>
      <c r="C10" s="102" t="s">
        <v>5</v>
      </c>
      <c r="D10" s="92" t="s">
        <v>23</v>
      </c>
      <c r="E10" s="91" t="s">
        <v>664</v>
      </c>
      <c r="F10" s="91" t="s">
        <v>3</v>
      </c>
      <c r="G10" s="91" t="s">
        <v>1</v>
      </c>
      <c r="H10" s="68" t="s">
        <v>645</v>
      </c>
      <c r="I10" s="107" t="str">
        <f>VLOOKUP(C10,WM!$1:$1048576,2,FALSE)</f>
        <v>WCU90+BOX</v>
      </c>
      <c r="J10" s="5" t="s">
        <v>665</v>
      </c>
    </row>
    <row r="11" spans="1:10" ht="13.8">
      <c r="A11" s="99" t="s">
        <v>769</v>
      </c>
      <c r="B11" s="87" t="s">
        <v>803</v>
      </c>
      <c r="C11" s="100" t="s">
        <v>6</v>
      </c>
      <c r="D11" s="89" t="s">
        <v>23</v>
      </c>
      <c r="E11" s="88" t="s">
        <v>664</v>
      </c>
      <c r="F11" s="88" t="s">
        <v>3</v>
      </c>
      <c r="G11" s="88" t="s">
        <v>1</v>
      </c>
      <c r="H11" s="68" t="s">
        <v>645</v>
      </c>
      <c r="I11" s="107" t="str">
        <f>VLOOKUP(C11,WM!$1:$1048576,2,FALSE)</f>
        <v>WCU115+BOX</v>
      </c>
      <c r="J11" s="5" t="s">
        <v>665</v>
      </c>
    </row>
    <row r="12" spans="1:10" ht="13.8">
      <c r="A12" s="99" t="s">
        <v>771</v>
      </c>
      <c r="B12" s="87" t="s">
        <v>804</v>
      </c>
      <c r="C12" s="100" t="s">
        <v>4</v>
      </c>
      <c r="D12" s="89" t="s">
        <v>12</v>
      </c>
      <c r="E12" s="88" t="s">
        <v>664</v>
      </c>
      <c r="F12" s="88" t="s">
        <v>3</v>
      </c>
      <c r="G12" s="88" t="s">
        <v>1</v>
      </c>
      <c r="H12" s="68" t="s">
        <v>645</v>
      </c>
      <c r="I12" s="107" t="str">
        <f>VLOOKUP(C12,WM!$1:$1048576,2,FALSE)</f>
        <v>WCU65+BOX</v>
      </c>
      <c r="J12" s="5" t="s">
        <v>665</v>
      </c>
    </row>
    <row r="13" spans="1:10" ht="13.8">
      <c r="A13" s="101" t="s">
        <v>773</v>
      </c>
      <c r="B13" s="90" t="s">
        <v>805</v>
      </c>
      <c r="C13" s="102" t="s">
        <v>4</v>
      </c>
      <c r="D13" s="92" t="s">
        <v>12</v>
      </c>
      <c r="E13" s="91" t="s">
        <v>664</v>
      </c>
      <c r="F13" s="91" t="s">
        <v>3</v>
      </c>
      <c r="G13" s="91" t="s">
        <v>1</v>
      </c>
      <c r="H13" s="68" t="s">
        <v>645</v>
      </c>
      <c r="I13" s="107" t="str">
        <f>VLOOKUP(C13,WM!$1:$1048576,2,FALSE)</f>
        <v>WCU65+BOX</v>
      </c>
      <c r="J13" s="5" t="s">
        <v>665</v>
      </c>
    </row>
    <row r="14" spans="1:10" ht="13.8">
      <c r="A14" s="99" t="s">
        <v>775</v>
      </c>
      <c r="B14" s="87" t="s">
        <v>806</v>
      </c>
      <c r="C14" s="100" t="s">
        <v>5</v>
      </c>
      <c r="D14" s="89" t="s">
        <v>23</v>
      </c>
      <c r="E14" s="88" t="s">
        <v>664</v>
      </c>
      <c r="F14" s="88" t="s">
        <v>3</v>
      </c>
      <c r="G14" s="88" t="s">
        <v>1</v>
      </c>
      <c r="H14" s="68" t="s">
        <v>645</v>
      </c>
      <c r="I14" s="107" t="str">
        <f>VLOOKUP(C14,WM!$1:$1048576,2,FALSE)</f>
        <v>WCU90+BOX</v>
      </c>
      <c r="J14" s="5" t="s">
        <v>665</v>
      </c>
    </row>
    <row r="15" spans="1:10" ht="13.8">
      <c r="A15" s="101" t="s">
        <v>777</v>
      </c>
      <c r="B15" s="90" t="s">
        <v>807</v>
      </c>
      <c r="C15" s="102" t="s">
        <v>6</v>
      </c>
      <c r="D15" s="92" t="s">
        <v>23</v>
      </c>
      <c r="E15" s="91" t="s">
        <v>664</v>
      </c>
      <c r="F15" s="91" t="s">
        <v>3</v>
      </c>
      <c r="G15" s="91" t="s">
        <v>1</v>
      </c>
      <c r="H15" s="68" t="s">
        <v>645</v>
      </c>
      <c r="I15" s="107" t="str">
        <f>VLOOKUP(C15,WM!$1:$1048576,2,FALSE)</f>
        <v>WCU115+BOX</v>
      </c>
      <c r="J15" s="5" t="s">
        <v>665</v>
      </c>
    </row>
    <row r="16" spans="1:10" ht="13.8">
      <c r="A16" s="99" t="s">
        <v>779</v>
      </c>
      <c r="B16" s="87" t="s">
        <v>808</v>
      </c>
      <c r="C16" s="100" t="s">
        <v>5</v>
      </c>
      <c r="D16" s="89" t="s">
        <v>781</v>
      </c>
      <c r="E16" s="88" t="s">
        <v>664</v>
      </c>
      <c r="F16" s="88" t="s">
        <v>0</v>
      </c>
      <c r="G16" s="88" t="s">
        <v>2</v>
      </c>
      <c r="H16" s="68" t="s">
        <v>644</v>
      </c>
      <c r="I16" s="107" t="str">
        <f>VLOOKUP(C16,WM!$1:$1048576,2,FALSE)</f>
        <v>WCU90+BOX</v>
      </c>
      <c r="J16" s="5" t="s">
        <v>666</v>
      </c>
    </row>
    <row r="17" spans="1:10" ht="13.8">
      <c r="A17" s="101" t="s">
        <v>782</v>
      </c>
      <c r="B17" s="90" t="s">
        <v>808</v>
      </c>
      <c r="C17" s="102" t="s">
        <v>6</v>
      </c>
      <c r="D17" s="92" t="s">
        <v>781</v>
      </c>
      <c r="E17" s="91" t="s">
        <v>664</v>
      </c>
      <c r="F17" s="91" t="s">
        <v>0</v>
      </c>
      <c r="G17" s="91" t="s">
        <v>2</v>
      </c>
      <c r="H17" s="68" t="s">
        <v>644</v>
      </c>
      <c r="I17" s="107" t="str">
        <f>VLOOKUP(C17,WM!$1:$1048576,2,FALSE)</f>
        <v>WCU115+BOX</v>
      </c>
      <c r="J17" s="5" t="s">
        <v>666</v>
      </c>
    </row>
    <row r="18" spans="1:10" ht="13.8">
      <c r="A18" s="99" t="s">
        <v>783</v>
      </c>
      <c r="B18" s="87" t="s">
        <v>809</v>
      </c>
      <c r="C18" s="100" t="s">
        <v>7</v>
      </c>
      <c r="D18" s="89" t="s">
        <v>53</v>
      </c>
      <c r="E18" s="88" t="s">
        <v>664</v>
      </c>
      <c r="F18" s="88" t="s">
        <v>0</v>
      </c>
      <c r="G18" s="88" t="s">
        <v>2</v>
      </c>
      <c r="H18" s="68" t="s">
        <v>644</v>
      </c>
      <c r="I18" s="107" t="str">
        <f>VLOOKUP(C18,WM!$1:$1048576,2,FALSE)</f>
        <v>WCU150+BOX</v>
      </c>
      <c r="J18" s="5" t="s">
        <v>666</v>
      </c>
    </row>
    <row r="19" spans="1:10" ht="13.8">
      <c r="A19" s="101" t="s">
        <v>785</v>
      </c>
      <c r="B19" s="90" t="s">
        <v>810</v>
      </c>
      <c r="C19" s="102" t="s">
        <v>8</v>
      </c>
      <c r="D19" s="92" t="s">
        <v>53</v>
      </c>
      <c r="E19" s="91" t="s">
        <v>664</v>
      </c>
      <c r="F19" s="91" t="s">
        <v>0</v>
      </c>
      <c r="G19" s="91" t="s">
        <v>2</v>
      </c>
      <c r="H19" s="68" t="s">
        <v>644</v>
      </c>
      <c r="I19" s="107" t="str">
        <f>VLOOKUP(C19,WM!$1:$1048576,2,FALSE)</f>
        <v>WCU200+BOX</v>
      </c>
      <c r="J19" s="5" t="s">
        <v>666</v>
      </c>
    </row>
    <row r="20" spans="1:10" ht="13.8">
      <c r="A20" s="99" t="s">
        <v>787</v>
      </c>
      <c r="B20" s="87" t="s">
        <v>811</v>
      </c>
      <c r="C20" s="100" t="s">
        <v>7</v>
      </c>
      <c r="D20" s="89" t="s">
        <v>53</v>
      </c>
      <c r="E20" s="88" t="s">
        <v>664</v>
      </c>
      <c r="F20" s="88" t="s">
        <v>0</v>
      </c>
      <c r="G20" s="88" t="s">
        <v>2</v>
      </c>
      <c r="H20" s="68" t="s">
        <v>644</v>
      </c>
      <c r="I20" s="107" t="str">
        <f>VLOOKUP(C20,WM!$1:$1048576,2,FALSE)</f>
        <v>WCU150+BOX</v>
      </c>
      <c r="J20" s="5" t="s">
        <v>666</v>
      </c>
    </row>
    <row r="21" spans="1:10" ht="13.8">
      <c r="A21" s="101" t="s">
        <v>789</v>
      </c>
      <c r="B21" s="90" t="s">
        <v>812</v>
      </c>
      <c r="C21" s="102" t="s">
        <v>8</v>
      </c>
      <c r="D21" s="92" t="s">
        <v>53</v>
      </c>
      <c r="E21" s="91" t="s">
        <v>664</v>
      </c>
      <c r="F21" s="91" t="s">
        <v>0</v>
      </c>
      <c r="G21" s="91" t="s">
        <v>2</v>
      </c>
      <c r="H21" s="68" t="s">
        <v>644</v>
      </c>
      <c r="I21" s="107" t="str">
        <f>VLOOKUP(C21,WM!$1:$1048576,2,FALSE)</f>
        <v>WCU200+BOX</v>
      </c>
      <c r="J21" s="5" t="s">
        <v>666</v>
      </c>
    </row>
    <row r="22" spans="1:10" ht="13.8">
      <c r="A22" s="99" t="s">
        <v>791</v>
      </c>
      <c r="B22" s="87" t="s">
        <v>813</v>
      </c>
      <c r="C22" s="100" t="s">
        <v>103</v>
      </c>
      <c r="D22" s="89" t="s">
        <v>53</v>
      </c>
      <c r="E22" s="88" t="s">
        <v>664</v>
      </c>
      <c r="F22" s="88" t="s">
        <v>0</v>
      </c>
      <c r="G22" s="88" t="s">
        <v>2</v>
      </c>
      <c r="H22" s="68" t="s">
        <v>644</v>
      </c>
      <c r="I22" s="107" t="str">
        <f>VLOOKUP(C22,WM!$1:$1048576,2,FALSE)</f>
        <v>WCU250+BOX</v>
      </c>
      <c r="J22" s="5" t="s">
        <v>666</v>
      </c>
    </row>
    <row r="23" spans="1:10" ht="14.4" thickBot="1">
      <c r="A23" s="103" t="s">
        <v>793</v>
      </c>
      <c r="B23" s="93" t="s">
        <v>814</v>
      </c>
      <c r="C23" s="104" t="s">
        <v>49</v>
      </c>
      <c r="D23" s="95" t="s">
        <v>53</v>
      </c>
      <c r="E23" s="94" t="s">
        <v>664</v>
      </c>
      <c r="F23" s="94" t="s">
        <v>0</v>
      </c>
      <c r="G23" s="94" t="s">
        <v>2</v>
      </c>
      <c r="H23" s="68" t="s">
        <v>644</v>
      </c>
      <c r="I23" s="107" t="str">
        <f>VLOOKUP(C23,WM!$1:$1048576,2,FALSE)</f>
        <v>WCU150+BOX</v>
      </c>
      <c r="J23" s="5" t="s">
        <v>666</v>
      </c>
    </row>
    <row r="24" spans="1:10">
      <c r="A24" s="96"/>
      <c r="B24" s="97"/>
      <c r="C24" s="96"/>
      <c r="D24" s="97"/>
      <c r="E24" s="98"/>
      <c r="F24" s="98"/>
      <c r="G24" s="98"/>
    </row>
    <row r="25" spans="1:10">
      <c r="A25" s="96"/>
      <c r="B25" s="97"/>
      <c r="C25" s="96"/>
      <c r="D25" s="97"/>
      <c r="E25" s="98"/>
      <c r="F25" s="98"/>
      <c r="G25" s="9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3:J24"/>
  <sheetViews>
    <sheetView workbookViewId="0">
      <selection activeCell="H23" sqref="H23"/>
    </sheetView>
  </sheetViews>
  <sheetFormatPr defaultRowHeight="13.2"/>
  <cols>
    <col min="8" max="8" width="10.33203125" bestFit="1" customWidth="1"/>
    <col min="10" max="10" width="4.44140625" bestFit="1" customWidth="1"/>
  </cols>
  <sheetData>
    <row r="3" spans="1:10" ht="13.8">
      <c r="A3" s="99" t="s">
        <v>753</v>
      </c>
      <c r="B3" s="87" t="s">
        <v>815</v>
      </c>
      <c r="C3" s="100" t="s">
        <v>14</v>
      </c>
      <c r="D3" s="89" t="s">
        <v>12</v>
      </c>
      <c r="E3" s="88" t="s">
        <v>664</v>
      </c>
      <c r="F3" s="88" t="s">
        <v>3</v>
      </c>
      <c r="G3" s="88" t="s">
        <v>1</v>
      </c>
      <c r="H3" s="68" t="s">
        <v>645</v>
      </c>
      <c r="I3" s="105"/>
      <c r="J3" s="5" t="s">
        <v>665</v>
      </c>
    </row>
    <row r="4" spans="1:10" ht="13.8">
      <c r="A4" s="101" t="s">
        <v>755</v>
      </c>
      <c r="B4" s="90" t="s">
        <v>816</v>
      </c>
      <c r="C4" s="102" t="s">
        <v>4</v>
      </c>
      <c r="D4" s="92" t="s">
        <v>12</v>
      </c>
      <c r="E4" s="91" t="s">
        <v>664</v>
      </c>
      <c r="F4" s="91" t="s">
        <v>3</v>
      </c>
      <c r="G4" s="91" t="s">
        <v>1</v>
      </c>
      <c r="H4" s="68" t="s">
        <v>645</v>
      </c>
      <c r="I4" s="105"/>
      <c r="J4" s="5" t="s">
        <v>665</v>
      </c>
    </row>
    <row r="5" spans="1:10" ht="13.8">
      <c r="A5" s="99" t="s">
        <v>757</v>
      </c>
      <c r="B5" s="87" t="s">
        <v>817</v>
      </c>
      <c r="C5" s="100" t="s">
        <v>4</v>
      </c>
      <c r="D5" s="89" t="s">
        <v>12</v>
      </c>
      <c r="E5" s="88" t="s">
        <v>664</v>
      </c>
      <c r="F5" s="88" t="s">
        <v>3</v>
      </c>
      <c r="G5" s="88" t="s">
        <v>1</v>
      </c>
      <c r="H5" s="68" t="s">
        <v>645</v>
      </c>
      <c r="I5" s="105"/>
      <c r="J5" s="5" t="s">
        <v>665</v>
      </c>
    </row>
    <row r="6" spans="1:10" ht="13.8">
      <c r="A6" s="101" t="s">
        <v>759</v>
      </c>
      <c r="B6" s="90" t="s">
        <v>818</v>
      </c>
      <c r="C6" s="102" t="s">
        <v>5</v>
      </c>
      <c r="D6" s="92" t="s">
        <v>23</v>
      </c>
      <c r="E6" s="91" t="s">
        <v>664</v>
      </c>
      <c r="F6" s="91" t="s">
        <v>3</v>
      </c>
      <c r="G6" s="91" t="s">
        <v>1</v>
      </c>
      <c r="H6" s="68" t="s">
        <v>645</v>
      </c>
      <c r="I6" s="105"/>
      <c r="J6" s="5" t="s">
        <v>665</v>
      </c>
    </row>
    <row r="7" spans="1:10" ht="13.8">
      <c r="A7" s="99" t="s">
        <v>761</v>
      </c>
      <c r="B7" s="87" t="s">
        <v>819</v>
      </c>
      <c r="C7" s="100" t="s">
        <v>14</v>
      </c>
      <c r="D7" s="89" t="s">
        <v>12</v>
      </c>
      <c r="E7" s="88" t="s">
        <v>664</v>
      </c>
      <c r="F7" s="88" t="s">
        <v>3</v>
      </c>
      <c r="G7" s="88" t="s">
        <v>1</v>
      </c>
      <c r="H7" s="68" t="s">
        <v>645</v>
      </c>
      <c r="I7" s="105"/>
      <c r="J7" s="5" t="s">
        <v>665</v>
      </c>
    </row>
    <row r="8" spans="1:10" ht="13.8">
      <c r="A8" s="101" t="s">
        <v>763</v>
      </c>
      <c r="B8" s="90" t="s">
        <v>820</v>
      </c>
      <c r="C8" s="102" t="s">
        <v>4</v>
      </c>
      <c r="D8" s="92" t="s">
        <v>12</v>
      </c>
      <c r="E8" s="91" t="s">
        <v>664</v>
      </c>
      <c r="F8" s="91" t="s">
        <v>3</v>
      </c>
      <c r="G8" s="91" t="s">
        <v>1</v>
      </c>
      <c r="H8" s="68" t="s">
        <v>645</v>
      </c>
      <c r="I8" s="105"/>
      <c r="J8" s="5" t="s">
        <v>665</v>
      </c>
    </row>
    <row r="9" spans="1:10" ht="13.8">
      <c r="A9" s="99" t="s">
        <v>765</v>
      </c>
      <c r="B9" s="87" t="s">
        <v>821</v>
      </c>
      <c r="C9" s="100" t="s">
        <v>5</v>
      </c>
      <c r="D9" s="89" t="s">
        <v>23</v>
      </c>
      <c r="E9" s="88" t="s">
        <v>664</v>
      </c>
      <c r="F9" s="88" t="s">
        <v>3</v>
      </c>
      <c r="G9" s="88" t="s">
        <v>1</v>
      </c>
      <c r="H9" s="68" t="s">
        <v>645</v>
      </c>
      <c r="I9" s="105"/>
      <c r="J9" s="5" t="s">
        <v>665</v>
      </c>
    </row>
    <row r="10" spans="1:10" ht="13.8">
      <c r="A10" s="101" t="s">
        <v>767</v>
      </c>
      <c r="B10" s="90" t="s">
        <v>822</v>
      </c>
      <c r="C10" s="102" t="s">
        <v>5</v>
      </c>
      <c r="D10" s="92" t="s">
        <v>23</v>
      </c>
      <c r="E10" s="91" t="s">
        <v>664</v>
      </c>
      <c r="F10" s="91" t="s">
        <v>3</v>
      </c>
      <c r="G10" s="91" t="s">
        <v>1</v>
      </c>
      <c r="H10" s="68" t="s">
        <v>645</v>
      </c>
      <c r="I10" s="105"/>
      <c r="J10" s="5" t="s">
        <v>665</v>
      </c>
    </row>
    <row r="11" spans="1:10" ht="13.8">
      <c r="A11" s="99" t="s">
        <v>769</v>
      </c>
      <c r="B11" s="87" t="s">
        <v>823</v>
      </c>
      <c r="C11" s="100" t="s">
        <v>6</v>
      </c>
      <c r="D11" s="89" t="s">
        <v>23</v>
      </c>
      <c r="E11" s="88" t="s">
        <v>664</v>
      </c>
      <c r="F11" s="88" t="s">
        <v>3</v>
      </c>
      <c r="G11" s="88" t="s">
        <v>1</v>
      </c>
      <c r="H11" s="68" t="s">
        <v>645</v>
      </c>
      <c r="I11" s="105"/>
      <c r="J11" s="5" t="s">
        <v>665</v>
      </c>
    </row>
    <row r="12" spans="1:10" ht="13.8">
      <c r="A12" s="99" t="s">
        <v>771</v>
      </c>
      <c r="B12" s="87" t="s">
        <v>824</v>
      </c>
      <c r="C12" s="100" t="s">
        <v>5</v>
      </c>
      <c r="D12" s="89" t="s">
        <v>23</v>
      </c>
      <c r="E12" s="88" t="s">
        <v>664</v>
      </c>
      <c r="F12" s="88" t="s">
        <v>3</v>
      </c>
      <c r="G12" s="88" t="s">
        <v>1</v>
      </c>
      <c r="H12" s="68" t="s">
        <v>645</v>
      </c>
      <c r="I12" s="105"/>
      <c r="J12" s="5" t="s">
        <v>665</v>
      </c>
    </row>
    <row r="13" spans="1:10" ht="13.8">
      <c r="A13" s="101" t="s">
        <v>773</v>
      </c>
      <c r="B13" s="90" t="s">
        <v>825</v>
      </c>
      <c r="C13" s="102" t="s">
        <v>6</v>
      </c>
      <c r="D13" s="92" t="s">
        <v>23</v>
      </c>
      <c r="E13" s="91" t="s">
        <v>664</v>
      </c>
      <c r="F13" s="91" t="s">
        <v>3</v>
      </c>
      <c r="G13" s="91" t="s">
        <v>1</v>
      </c>
      <c r="H13" s="68" t="s">
        <v>645</v>
      </c>
      <c r="I13" s="105"/>
      <c r="J13" s="5" t="s">
        <v>665</v>
      </c>
    </row>
    <row r="14" spans="1:10" ht="13.8">
      <c r="A14" s="99" t="s">
        <v>775</v>
      </c>
      <c r="B14" s="87" t="s">
        <v>826</v>
      </c>
      <c r="C14" s="100" t="s">
        <v>6</v>
      </c>
      <c r="D14" s="89" t="s">
        <v>23</v>
      </c>
      <c r="E14" s="88" t="s">
        <v>664</v>
      </c>
      <c r="F14" s="88" t="s">
        <v>3</v>
      </c>
      <c r="G14" s="88" t="s">
        <v>1</v>
      </c>
      <c r="H14" s="68" t="s">
        <v>645</v>
      </c>
      <c r="I14" s="105"/>
      <c r="J14" s="5" t="s">
        <v>665</v>
      </c>
    </row>
    <row r="15" spans="1:10" ht="13.8">
      <c r="A15" s="101" t="s">
        <v>777</v>
      </c>
      <c r="B15" s="90" t="s">
        <v>827</v>
      </c>
      <c r="C15" s="102" t="s">
        <v>6</v>
      </c>
      <c r="D15" s="92" t="s">
        <v>23</v>
      </c>
      <c r="E15" s="91" t="s">
        <v>664</v>
      </c>
      <c r="F15" s="91" t="s">
        <v>3</v>
      </c>
      <c r="G15" s="91" t="s">
        <v>1</v>
      </c>
      <c r="H15" s="68" t="s">
        <v>645</v>
      </c>
      <c r="I15" s="105"/>
      <c r="J15" s="5" t="s">
        <v>665</v>
      </c>
    </row>
    <row r="16" spans="1:10" ht="13.8">
      <c r="A16" s="99" t="s">
        <v>779</v>
      </c>
      <c r="B16" s="87" t="s">
        <v>828</v>
      </c>
      <c r="C16" s="100" t="s">
        <v>7</v>
      </c>
      <c r="D16" s="89" t="s">
        <v>53</v>
      </c>
      <c r="E16" s="88" t="s">
        <v>664</v>
      </c>
      <c r="F16" s="88" t="s">
        <v>0</v>
      </c>
      <c r="G16" s="88" t="s">
        <v>2</v>
      </c>
      <c r="H16" s="68" t="s">
        <v>644</v>
      </c>
      <c r="I16" s="105"/>
      <c r="J16" s="5" t="s">
        <v>666</v>
      </c>
    </row>
    <row r="17" spans="1:10" ht="13.8">
      <c r="A17" s="101" t="s">
        <v>782</v>
      </c>
      <c r="B17" s="90" t="s">
        <v>828</v>
      </c>
      <c r="C17" s="102" t="s">
        <v>8</v>
      </c>
      <c r="D17" s="92" t="s">
        <v>53</v>
      </c>
      <c r="E17" s="91" t="s">
        <v>664</v>
      </c>
      <c r="F17" s="91" t="s">
        <v>0</v>
      </c>
      <c r="G17" s="91" t="s">
        <v>2</v>
      </c>
      <c r="H17" s="68" t="s">
        <v>644</v>
      </c>
      <c r="I17" s="105"/>
      <c r="J17" s="5" t="s">
        <v>666</v>
      </c>
    </row>
    <row r="18" spans="1:10" ht="13.8">
      <c r="A18" s="99" t="s">
        <v>783</v>
      </c>
      <c r="B18" s="87" t="s">
        <v>829</v>
      </c>
      <c r="C18" s="100" t="s">
        <v>8</v>
      </c>
      <c r="D18" s="89" t="s">
        <v>53</v>
      </c>
      <c r="E18" s="88" t="s">
        <v>664</v>
      </c>
      <c r="F18" s="88" t="s">
        <v>0</v>
      </c>
      <c r="G18" s="88" t="s">
        <v>2</v>
      </c>
      <c r="H18" s="68" t="s">
        <v>644</v>
      </c>
      <c r="I18" s="105"/>
      <c r="J18" s="5" t="s">
        <v>666</v>
      </c>
    </row>
    <row r="19" spans="1:10" ht="13.8">
      <c r="A19" s="101" t="s">
        <v>785</v>
      </c>
      <c r="B19" s="90" t="s">
        <v>830</v>
      </c>
      <c r="C19" s="102" t="s">
        <v>8</v>
      </c>
      <c r="D19" s="92" t="s">
        <v>53</v>
      </c>
      <c r="E19" s="91" t="s">
        <v>664</v>
      </c>
      <c r="F19" s="91" t="s">
        <v>0</v>
      </c>
      <c r="G19" s="91" t="s">
        <v>2</v>
      </c>
      <c r="H19" s="68" t="s">
        <v>644</v>
      </c>
      <c r="I19" s="105"/>
      <c r="J19" s="5" t="s">
        <v>666</v>
      </c>
    </row>
    <row r="20" spans="1:10" ht="13.8">
      <c r="A20" s="99" t="s">
        <v>787</v>
      </c>
      <c r="B20" s="87" t="s">
        <v>831</v>
      </c>
      <c r="C20" s="100" t="s">
        <v>8</v>
      </c>
      <c r="D20" s="89" t="s">
        <v>53</v>
      </c>
      <c r="E20" s="88" t="s">
        <v>664</v>
      </c>
      <c r="F20" s="88" t="s">
        <v>0</v>
      </c>
      <c r="G20" s="88" t="s">
        <v>2</v>
      </c>
      <c r="H20" s="68" t="s">
        <v>644</v>
      </c>
      <c r="I20" s="105"/>
      <c r="J20" s="5" t="s">
        <v>666</v>
      </c>
    </row>
    <row r="21" spans="1:10" ht="13.8">
      <c r="A21" s="101" t="s">
        <v>789</v>
      </c>
      <c r="B21" s="90" t="s">
        <v>832</v>
      </c>
      <c r="C21" s="102" t="s">
        <v>8</v>
      </c>
      <c r="D21" s="92" t="s">
        <v>53</v>
      </c>
      <c r="E21" s="91" t="s">
        <v>664</v>
      </c>
      <c r="F21" s="91" t="s">
        <v>0</v>
      </c>
      <c r="G21" s="91" t="s">
        <v>2</v>
      </c>
      <c r="H21" s="68" t="s">
        <v>644</v>
      </c>
      <c r="I21" s="105"/>
      <c r="J21" s="5" t="s">
        <v>666</v>
      </c>
    </row>
    <row r="22" spans="1:10" ht="13.8">
      <c r="A22" s="99" t="s">
        <v>791</v>
      </c>
      <c r="B22" s="87" t="s">
        <v>833</v>
      </c>
      <c r="C22" s="100" t="s">
        <v>8</v>
      </c>
      <c r="D22" s="89" t="s">
        <v>53</v>
      </c>
      <c r="E22" s="88" t="s">
        <v>664</v>
      </c>
      <c r="F22" s="88" t="s">
        <v>0</v>
      </c>
      <c r="G22" s="88" t="s">
        <v>2</v>
      </c>
      <c r="H22" s="68" t="s">
        <v>644</v>
      </c>
      <c r="I22" s="105"/>
      <c r="J22" s="5" t="s">
        <v>666</v>
      </c>
    </row>
    <row r="23" spans="1:10" ht="14.4" thickBot="1">
      <c r="A23" s="103" t="s">
        <v>793</v>
      </c>
      <c r="B23" s="93" t="s">
        <v>834</v>
      </c>
      <c r="C23" s="104" t="s">
        <v>103</v>
      </c>
      <c r="D23" s="95" t="s">
        <v>53</v>
      </c>
      <c r="E23" s="94" t="s">
        <v>664</v>
      </c>
      <c r="F23" s="94" t="s">
        <v>0</v>
      </c>
      <c r="G23" s="94" t="s">
        <v>2</v>
      </c>
      <c r="H23" s="68" t="s">
        <v>644</v>
      </c>
      <c r="I23" s="105"/>
      <c r="J23" s="5" t="s">
        <v>666</v>
      </c>
    </row>
    <row r="24" spans="1:10">
      <c r="A24" s="96"/>
      <c r="B24" s="97"/>
      <c r="C24" s="96"/>
      <c r="D24" s="98"/>
      <c r="E24" s="98"/>
      <c r="F24" s="98"/>
      <c r="G24" s="9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9"/>
  <sheetViews>
    <sheetView workbookViewId="0">
      <selection activeCell="J1" sqref="J1:J12"/>
    </sheetView>
  </sheetViews>
  <sheetFormatPr defaultRowHeight="13.2"/>
  <cols>
    <col min="1" max="1" width="5.88671875" bestFit="1" customWidth="1"/>
    <col min="2" max="2" width="10" bestFit="1" customWidth="1"/>
    <col min="3" max="3" width="11.77734375" bestFit="1" customWidth="1"/>
    <col min="4" max="4" width="12" bestFit="1" customWidth="1"/>
    <col min="5" max="6" width="5.6640625" bestFit="1" customWidth="1"/>
    <col min="7" max="7" width="2.44140625" bestFit="1" customWidth="1"/>
    <col min="8" max="8" width="10.33203125" bestFit="1" customWidth="1"/>
    <col min="9" max="9" width="13.44140625" bestFit="1" customWidth="1"/>
  </cols>
  <sheetData>
    <row r="1" spans="1:10" ht="13.8">
      <c r="A1" s="4" t="s">
        <v>753</v>
      </c>
      <c r="B1" s="4" t="s">
        <v>836</v>
      </c>
      <c r="C1" s="4" t="s">
        <v>14</v>
      </c>
      <c r="D1" s="4" t="s">
        <v>12</v>
      </c>
      <c r="E1" s="4" t="s">
        <v>664</v>
      </c>
      <c r="F1" s="4" t="s">
        <v>3</v>
      </c>
      <c r="G1" s="4" t="s">
        <v>1</v>
      </c>
      <c r="H1" s="68" t="s">
        <v>645</v>
      </c>
      <c r="I1" s="76" t="str">
        <f>VLOOKUP(C1,WM!$1:$1048576,2,FALSE)</f>
        <v>WCU45+BOX</v>
      </c>
      <c r="J1" s="70" t="s">
        <v>665</v>
      </c>
    </row>
    <row r="2" spans="1:10" ht="13.8">
      <c r="A2" s="4" t="s">
        <v>755</v>
      </c>
      <c r="B2" s="4" t="s">
        <v>837</v>
      </c>
      <c r="C2" s="4" t="s">
        <v>4</v>
      </c>
      <c r="D2" s="4" t="s">
        <v>12</v>
      </c>
      <c r="E2" s="4" t="s">
        <v>664</v>
      </c>
      <c r="F2" s="4" t="s">
        <v>3</v>
      </c>
      <c r="G2" s="4" t="s">
        <v>1</v>
      </c>
      <c r="H2" s="68" t="s">
        <v>645</v>
      </c>
      <c r="I2" s="76" t="str">
        <f>VLOOKUP(C2,WM!$1:$1048576,2,FALSE)</f>
        <v>WCU65+BOX</v>
      </c>
      <c r="J2" s="70" t="s">
        <v>665</v>
      </c>
    </row>
    <row r="3" spans="1:10" ht="13.8">
      <c r="A3" s="4" t="s">
        <v>761</v>
      </c>
      <c r="B3" s="4" t="s">
        <v>838</v>
      </c>
      <c r="C3" s="4" t="s">
        <v>4</v>
      </c>
      <c r="D3" s="4" t="s">
        <v>12</v>
      </c>
      <c r="E3" s="4" t="s">
        <v>664</v>
      </c>
      <c r="F3" s="4" t="s">
        <v>3</v>
      </c>
      <c r="G3" s="4" t="s">
        <v>1</v>
      </c>
      <c r="H3" s="68" t="s">
        <v>645</v>
      </c>
      <c r="I3" s="76" t="str">
        <f>VLOOKUP(C3,WM!$1:$1048576,2,FALSE)</f>
        <v>WCU65+BOX</v>
      </c>
      <c r="J3" s="70" t="s">
        <v>665</v>
      </c>
    </row>
    <row r="4" spans="1:10" ht="13.8">
      <c r="A4" s="4" t="s">
        <v>763</v>
      </c>
      <c r="B4" s="4" t="s">
        <v>839</v>
      </c>
      <c r="C4" s="4" t="s">
        <v>4</v>
      </c>
      <c r="D4" s="4" t="s">
        <v>12</v>
      </c>
      <c r="E4" s="4" t="s">
        <v>664</v>
      </c>
      <c r="F4" s="4" t="s">
        <v>3</v>
      </c>
      <c r="G4" s="4" t="s">
        <v>1</v>
      </c>
      <c r="H4" s="68" t="s">
        <v>645</v>
      </c>
      <c r="I4" s="76" t="str">
        <f>VLOOKUP(C4,WM!$1:$1048576,2,FALSE)</f>
        <v>WCU65+BOX</v>
      </c>
      <c r="J4" s="70" t="s">
        <v>665</v>
      </c>
    </row>
    <row r="5" spans="1:10" ht="13.8">
      <c r="A5" s="4" t="s">
        <v>765</v>
      </c>
      <c r="B5" s="4" t="s">
        <v>840</v>
      </c>
      <c r="C5" s="4" t="s">
        <v>5</v>
      </c>
      <c r="D5" s="4" t="s">
        <v>23</v>
      </c>
      <c r="E5" s="4" t="s">
        <v>664</v>
      </c>
      <c r="F5" s="4" t="s">
        <v>3</v>
      </c>
      <c r="G5" s="4" t="s">
        <v>1</v>
      </c>
      <c r="H5" s="68" t="s">
        <v>645</v>
      </c>
      <c r="I5" s="76" t="str">
        <f>VLOOKUP(C5,WM!$1:$1048576,2,FALSE)</f>
        <v>WCU90+BOX</v>
      </c>
      <c r="J5" s="70" t="s">
        <v>665</v>
      </c>
    </row>
    <row r="6" spans="1:10" ht="13.8">
      <c r="A6" s="4" t="s">
        <v>767</v>
      </c>
      <c r="B6" s="4" t="s">
        <v>841</v>
      </c>
      <c r="C6" s="4" t="s">
        <v>5</v>
      </c>
      <c r="D6" s="4" t="s">
        <v>23</v>
      </c>
      <c r="E6" s="4" t="s">
        <v>664</v>
      </c>
      <c r="F6" s="4" t="s">
        <v>3</v>
      </c>
      <c r="G6" s="4" t="s">
        <v>1</v>
      </c>
      <c r="H6" s="68" t="s">
        <v>645</v>
      </c>
      <c r="I6" s="76" t="str">
        <f>VLOOKUP(C6,WM!$1:$1048576,2,FALSE)</f>
        <v>WCU90+BOX</v>
      </c>
      <c r="J6" s="70" t="s">
        <v>665</v>
      </c>
    </row>
    <row r="7" spans="1:10" ht="13.8">
      <c r="A7" s="4" t="s">
        <v>769</v>
      </c>
      <c r="B7" s="4" t="s">
        <v>842</v>
      </c>
      <c r="C7" s="4" t="s">
        <v>7</v>
      </c>
      <c r="D7" s="4" t="s">
        <v>37</v>
      </c>
      <c r="E7" s="4" t="s">
        <v>664</v>
      </c>
      <c r="F7" s="4" t="s">
        <v>3</v>
      </c>
      <c r="G7" s="4" t="s">
        <v>1</v>
      </c>
      <c r="H7" s="68" t="s">
        <v>645</v>
      </c>
      <c r="I7" s="76" t="str">
        <f>VLOOKUP(C7,WM!$1:$1048576,2,FALSE)</f>
        <v>WCU150+BOX</v>
      </c>
      <c r="J7" s="70" t="s">
        <v>665</v>
      </c>
    </row>
    <row r="8" spans="1:10" ht="13.8">
      <c r="A8" s="4" t="s">
        <v>771</v>
      </c>
      <c r="B8" s="4" t="s">
        <v>843</v>
      </c>
      <c r="C8" s="4" t="s">
        <v>4</v>
      </c>
      <c r="D8" s="4" t="s">
        <v>12</v>
      </c>
      <c r="E8" s="4" t="s">
        <v>664</v>
      </c>
      <c r="F8" s="4" t="s">
        <v>3</v>
      </c>
      <c r="G8" s="4" t="s">
        <v>1</v>
      </c>
      <c r="H8" s="68" t="s">
        <v>645</v>
      </c>
      <c r="I8" s="76" t="str">
        <f>VLOOKUP(C8,WM!$1:$1048576,2,FALSE)</f>
        <v>WCU65+BOX</v>
      </c>
      <c r="J8" s="70" t="s">
        <v>665</v>
      </c>
    </row>
    <row r="9" spans="1:10" ht="13.8">
      <c r="A9" s="4" t="s">
        <v>773</v>
      </c>
      <c r="B9" s="4" t="s">
        <v>844</v>
      </c>
      <c r="C9" s="4" t="s">
        <v>5</v>
      </c>
      <c r="D9" s="4" t="s">
        <v>23</v>
      </c>
      <c r="E9" s="4" t="s">
        <v>664</v>
      </c>
      <c r="F9" s="4" t="s">
        <v>3</v>
      </c>
      <c r="G9" s="4" t="s">
        <v>1</v>
      </c>
      <c r="H9" s="68" t="s">
        <v>645</v>
      </c>
      <c r="I9" s="76" t="str">
        <f>VLOOKUP(C9,WM!$1:$1048576,2,FALSE)</f>
        <v>WCU90+BOX</v>
      </c>
      <c r="J9" s="70" t="s">
        <v>665</v>
      </c>
    </row>
    <row r="10" spans="1:10" ht="13.8">
      <c r="A10" s="4" t="s">
        <v>775</v>
      </c>
      <c r="B10" s="4" t="s">
        <v>845</v>
      </c>
      <c r="C10" s="4" t="s">
        <v>6</v>
      </c>
      <c r="D10" s="4" t="s">
        <v>23</v>
      </c>
      <c r="E10" s="4" t="s">
        <v>664</v>
      </c>
      <c r="F10" s="4" t="s">
        <v>3</v>
      </c>
      <c r="G10" s="4" t="s">
        <v>1</v>
      </c>
      <c r="H10" s="68" t="s">
        <v>645</v>
      </c>
      <c r="I10" s="76" t="str">
        <f>VLOOKUP(C10,WM!$1:$1048576,2,FALSE)</f>
        <v>WCU115+BOX</v>
      </c>
      <c r="J10" s="70" t="s">
        <v>665</v>
      </c>
    </row>
    <row r="11" spans="1:10" ht="13.8">
      <c r="A11" s="4" t="s">
        <v>777</v>
      </c>
      <c r="B11" s="4" t="s">
        <v>846</v>
      </c>
      <c r="C11" s="4" t="s">
        <v>6</v>
      </c>
      <c r="D11" s="4" t="s">
        <v>23</v>
      </c>
      <c r="E11" s="4" t="s">
        <v>664</v>
      </c>
      <c r="F11" s="4" t="s">
        <v>3</v>
      </c>
      <c r="G11" s="4" t="s">
        <v>1</v>
      </c>
      <c r="H11" s="68" t="s">
        <v>645</v>
      </c>
      <c r="I11" s="76" t="str">
        <f>VLOOKUP(C11,WM!$1:$1048576,2,FALSE)</f>
        <v>WCU115+BOX</v>
      </c>
      <c r="J11" s="70" t="s">
        <v>665</v>
      </c>
    </row>
    <row r="12" spans="1:10" ht="13.8">
      <c r="A12" s="4" t="s">
        <v>779</v>
      </c>
      <c r="B12" s="4" t="s">
        <v>847</v>
      </c>
      <c r="C12" s="4" t="s">
        <v>6</v>
      </c>
      <c r="D12" s="4" t="s">
        <v>781</v>
      </c>
      <c r="E12" s="4" t="s">
        <v>664</v>
      </c>
      <c r="F12" s="4" t="s">
        <v>0</v>
      </c>
      <c r="G12" s="4" t="s">
        <v>2</v>
      </c>
      <c r="H12" s="68" t="s">
        <v>644</v>
      </c>
      <c r="I12" s="76" t="str">
        <f>VLOOKUP(C12,WM!$1:$1048576,2,FALSE)</f>
        <v>WCU115+BOX</v>
      </c>
      <c r="J12" s="4" t="s">
        <v>666</v>
      </c>
    </row>
    <row r="13" spans="1:10" ht="13.8">
      <c r="A13" s="4" t="s">
        <v>782</v>
      </c>
      <c r="B13" s="4" t="s">
        <v>847</v>
      </c>
      <c r="C13" s="4" t="s">
        <v>7</v>
      </c>
      <c r="D13" s="4" t="s">
        <v>53</v>
      </c>
      <c r="E13" s="4" t="s">
        <v>664</v>
      </c>
      <c r="F13" s="4" t="s">
        <v>0</v>
      </c>
      <c r="G13" s="4" t="s">
        <v>2</v>
      </c>
      <c r="H13" s="68" t="s">
        <v>644</v>
      </c>
      <c r="I13" s="76" t="str">
        <f>VLOOKUP(C13,WM!$1:$1048576,2,FALSE)</f>
        <v>WCU150+BOX</v>
      </c>
      <c r="J13" s="4" t="s">
        <v>666</v>
      </c>
    </row>
    <row r="14" spans="1:10" ht="13.8">
      <c r="A14" s="4" t="s">
        <v>783</v>
      </c>
      <c r="B14" s="4" t="s">
        <v>848</v>
      </c>
      <c r="C14" s="4" t="s">
        <v>7</v>
      </c>
      <c r="D14" s="4" t="s">
        <v>53</v>
      </c>
      <c r="E14" s="4" t="s">
        <v>664</v>
      </c>
      <c r="F14" s="4" t="s">
        <v>0</v>
      </c>
      <c r="G14" s="4" t="s">
        <v>2</v>
      </c>
      <c r="H14" s="68" t="s">
        <v>644</v>
      </c>
      <c r="I14" s="76" t="str">
        <f>VLOOKUP(C14,WM!$1:$1048576,2,FALSE)</f>
        <v>WCU150+BOX</v>
      </c>
      <c r="J14" s="4" t="s">
        <v>666</v>
      </c>
    </row>
    <row r="15" spans="1:10" ht="13.8">
      <c r="A15" s="4" t="s">
        <v>785</v>
      </c>
      <c r="B15" s="4" t="s">
        <v>849</v>
      </c>
      <c r="C15" s="4" t="s">
        <v>8</v>
      </c>
      <c r="D15" s="4" t="s">
        <v>53</v>
      </c>
      <c r="E15" s="4" t="s">
        <v>664</v>
      </c>
      <c r="F15" s="4" t="s">
        <v>0</v>
      </c>
      <c r="G15" s="4" t="s">
        <v>2</v>
      </c>
      <c r="H15" s="68" t="s">
        <v>644</v>
      </c>
      <c r="I15" s="76" t="str">
        <f>VLOOKUP(C15,WM!$1:$1048576,2,FALSE)</f>
        <v>WCU200+BOX</v>
      </c>
      <c r="J15" s="4" t="s">
        <v>666</v>
      </c>
    </row>
    <row r="16" spans="1:10" ht="13.8">
      <c r="A16" s="4" t="s">
        <v>787</v>
      </c>
      <c r="B16" s="4" t="s">
        <v>850</v>
      </c>
      <c r="C16" s="4" t="s">
        <v>8</v>
      </c>
      <c r="D16" s="4" t="s">
        <v>53</v>
      </c>
      <c r="E16" s="4" t="s">
        <v>664</v>
      </c>
      <c r="F16" s="4" t="s">
        <v>0</v>
      </c>
      <c r="G16" s="4" t="s">
        <v>2</v>
      </c>
      <c r="H16" s="68" t="s">
        <v>644</v>
      </c>
      <c r="I16" s="76" t="str">
        <f>VLOOKUP(C16,WM!$1:$1048576,2,FALSE)</f>
        <v>WCU200+BOX</v>
      </c>
      <c r="J16" s="4" t="s">
        <v>666</v>
      </c>
    </row>
    <row r="17" spans="1:10" ht="13.8">
      <c r="A17" s="4" t="s">
        <v>789</v>
      </c>
      <c r="B17" s="4" t="s">
        <v>851</v>
      </c>
      <c r="C17" s="4" t="s">
        <v>8</v>
      </c>
      <c r="D17" s="4" t="s">
        <v>53</v>
      </c>
      <c r="E17" s="4" t="s">
        <v>664</v>
      </c>
      <c r="F17" s="4" t="s">
        <v>0</v>
      </c>
      <c r="G17" s="4" t="s">
        <v>2</v>
      </c>
      <c r="H17" s="68" t="s">
        <v>644</v>
      </c>
      <c r="I17" s="76" t="str">
        <f>VLOOKUP(C17,WM!$1:$1048576,2,FALSE)</f>
        <v>WCU200+BOX</v>
      </c>
      <c r="J17" s="4" t="s">
        <v>666</v>
      </c>
    </row>
    <row r="18" spans="1:10" ht="13.8">
      <c r="A18" s="4" t="s">
        <v>791</v>
      </c>
      <c r="B18" s="4" t="s">
        <v>852</v>
      </c>
      <c r="C18" s="4" t="s">
        <v>103</v>
      </c>
      <c r="D18" s="4" t="s">
        <v>53</v>
      </c>
      <c r="E18" s="4" t="s">
        <v>664</v>
      </c>
      <c r="F18" s="4" t="s">
        <v>0</v>
      </c>
      <c r="G18" s="4" t="s">
        <v>2</v>
      </c>
      <c r="H18" s="68" t="s">
        <v>644</v>
      </c>
      <c r="I18" s="76" t="str">
        <f>VLOOKUP(C18,WM!$1:$1048576,2,FALSE)</f>
        <v>WCU250+BOX</v>
      </c>
      <c r="J18" s="4" t="s">
        <v>666</v>
      </c>
    </row>
    <row r="19" spans="1:10" ht="13.8">
      <c r="A19" s="4" t="s">
        <v>793</v>
      </c>
      <c r="B19" s="4" t="s">
        <v>853</v>
      </c>
      <c r="C19" s="4" t="s">
        <v>49</v>
      </c>
      <c r="D19" s="4" t="s">
        <v>53</v>
      </c>
      <c r="E19" s="4" t="s">
        <v>664</v>
      </c>
      <c r="F19" s="4" t="s">
        <v>0</v>
      </c>
      <c r="G19" s="4" t="s">
        <v>2</v>
      </c>
      <c r="H19" s="68" t="s">
        <v>644</v>
      </c>
      <c r="I19" s="76" t="str">
        <f>VLOOKUP(C19,WM!$1:$1048576,2,FALSE)</f>
        <v>WCU150+BOX</v>
      </c>
      <c r="J19" s="4" t="s">
        <v>666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1"/>
  <sheetViews>
    <sheetView workbookViewId="0">
      <selection sqref="A1:I21"/>
    </sheetView>
  </sheetViews>
  <sheetFormatPr defaultRowHeight="13.2"/>
  <cols>
    <col min="8" max="8" width="10.33203125" bestFit="1" customWidth="1"/>
    <col min="9" max="9" width="4.44140625" bestFit="1" customWidth="1"/>
  </cols>
  <sheetData>
    <row r="1" spans="1:9" ht="13.8">
      <c r="A1" s="108" t="s">
        <v>753</v>
      </c>
      <c r="B1" s="87" t="s">
        <v>855</v>
      </c>
      <c r="C1" s="109" t="s">
        <v>14</v>
      </c>
      <c r="D1" s="88" t="s">
        <v>664</v>
      </c>
      <c r="E1" s="89" t="s">
        <v>12</v>
      </c>
      <c r="F1" s="88" t="s">
        <v>3</v>
      </c>
      <c r="G1" s="88" t="s">
        <v>1</v>
      </c>
      <c r="H1" s="68" t="s">
        <v>645</v>
      </c>
      <c r="I1" s="70" t="s">
        <v>665</v>
      </c>
    </row>
    <row r="2" spans="1:9" ht="13.8">
      <c r="A2" s="110" t="s">
        <v>755</v>
      </c>
      <c r="B2" s="90" t="s">
        <v>856</v>
      </c>
      <c r="C2" s="111" t="s">
        <v>14</v>
      </c>
      <c r="D2" s="91" t="s">
        <v>664</v>
      </c>
      <c r="E2" s="92" t="s">
        <v>12</v>
      </c>
      <c r="F2" s="91" t="s">
        <v>3</v>
      </c>
      <c r="G2" s="91" t="s">
        <v>1</v>
      </c>
      <c r="H2" s="68" t="s">
        <v>645</v>
      </c>
      <c r="I2" s="70" t="s">
        <v>665</v>
      </c>
    </row>
    <row r="3" spans="1:9" ht="13.8">
      <c r="A3" s="108" t="s">
        <v>757</v>
      </c>
      <c r="B3" s="87" t="s">
        <v>857</v>
      </c>
      <c r="C3" s="109" t="s">
        <v>4</v>
      </c>
      <c r="D3" s="88" t="s">
        <v>664</v>
      </c>
      <c r="E3" s="89" t="s">
        <v>12</v>
      </c>
      <c r="F3" s="88" t="s">
        <v>3</v>
      </c>
      <c r="G3" s="88" t="s">
        <v>1</v>
      </c>
      <c r="H3" s="68" t="s">
        <v>645</v>
      </c>
      <c r="I3" s="70" t="s">
        <v>665</v>
      </c>
    </row>
    <row r="4" spans="1:9" ht="13.8">
      <c r="A4" s="110" t="s">
        <v>759</v>
      </c>
      <c r="B4" s="90" t="s">
        <v>858</v>
      </c>
      <c r="C4" s="111" t="s">
        <v>5</v>
      </c>
      <c r="D4" s="91" t="s">
        <v>664</v>
      </c>
      <c r="E4" s="92" t="s">
        <v>23</v>
      </c>
      <c r="F4" s="91" t="s">
        <v>3</v>
      </c>
      <c r="G4" s="91" t="s">
        <v>1</v>
      </c>
      <c r="H4" s="68" t="s">
        <v>645</v>
      </c>
      <c r="I4" s="70" t="s">
        <v>665</v>
      </c>
    </row>
    <row r="5" spans="1:9" ht="13.8">
      <c r="A5" s="108" t="s">
        <v>761</v>
      </c>
      <c r="B5" s="87" t="s">
        <v>859</v>
      </c>
      <c r="C5" s="109" t="s">
        <v>4</v>
      </c>
      <c r="D5" s="88" t="s">
        <v>664</v>
      </c>
      <c r="E5" s="89" t="s">
        <v>12</v>
      </c>
      <c r="F5" s="88" t="s">
        <v>3</v>
      </c>
      <c r="G5" s="88" t="s">
        <v>1</v>
      </c>
      <c r="H5" s="68" t="s">
        <v>645</v>
      </c>
      <c r="I5" s="70" t="s">
        <v>665</v>
      </c>
    </row>
    <row r="6" spans="1:9" ht="13.8">
      <c r="A6" s="110" t="s">
        <v>763</v>
      </c>
      <c r="B6" s="90" t="s">
        <v>860</v>
      </c>
      <c r="C6" s="111" t="s">
        <v>4</v>
      </c>
      <c r="D6" s="91" t="s">
        <v>664</v>
      </c>
      <c r="E6" s="92" t="s">
        <v>12</v>
      </c>
      <c r="F6" s="91" t="s">
        <v>3</v>
      </c>
      <c r="G6" s="91" t="s">
        <v>1</v>
      </c>
      <c r="H6" s="68" t="s">
        <v>645</v>
      </c>
      <c r="I6" s="70" t="s">
        <v>665</v>
      </c>
    </row>
    <row r="7" spans="1:9" ht="13.8">
      <c r="A7" s="108" t="s">
        <v>765</v>
      </c>
      <c r="B7" s="87" t="s">
        <v>861</v>
      </c>
      <c r="C7" s="109" t="s">
        <v>5</v>
      </c>
      <c r="D7" s="88" t="s">
        <v>664</v>
      </c>
      <c r="E7" s="89" t="s">
        <v>23</v>
      </c>
      <c r="F7" s="88" t="s">
        <v>3</v>
      </c>
      <c r="G7" s="88" t="s">
        <v>1</v>
      </c>
      <c r="H7" s="68" t="s">
        <v>645</v>
      </c>
      <c r="I7" s="70" t="s">
        <v>665</v>
      </c>
    </row>
    <row r="8" spans="1:9" ht="13.8">
      <c r="A8" s="110" t="s">
        <v>767</v>
      </c>
      <c r="B8" s="90" t="s">
        <v>862</v>
      </c>
      <c r="C8" s="111" t="s">
        <v>6</v>
      </c>
      <c r="D8" s="91" t="s">
        <v>664</v>
      </c>
      <c r="E8" s="92" t="s">
        <v>23</v>
      </c>
      <c r="F8" s="91" t="s">
        <v>3</v>
      </c>
      <c r="G8" s="91" t="s">
        <v>1</v>
      </c>
      <c r="H8" s="68" t="s">
        <v>645</v>
      </c>
      <c r="I8" s="70" t="s">
        <v>665</v>
      </c>
    </row>
    <row r="9" spans="1:9" ht="13.8">
      <c r="A9" s="108" t="s">
        <v>769</v>
      </c>
      <c r="B9" s="87" t="s">
        <v>863</v>
      </c>
      <c r="C9" s="109" t="s">
        <v>7</v>
      </c>
      <c r="D9" s="88" t="s">
        <v>664</v>
      </c>
      <c r="E9" s="89" t="s">
        <v>37</v>
      </c>
      <c r="F9" s="88" t="s">
        <v>3</v>
      </c>
      <c r="G9" s="88" t="s">
        <v>1</v>
      </c>
      <c r="H9" s="68" t="s">
        <v>645</v>
      </c>
      <c r="I9" s="70" t="s">
        <v>665</v>
      </c>
    </row>
    <row r="10" spans="1:9" ht="13.8">
      <c r="A10" s="108" t="s">
        <v>771</v>
      </c>
      <c r="B10" s="87" t="s">
        <v>864</v>
      </c>
      <c r="C10" s="109" t="s">
        <v>4</v>
      </c>
      <c r="D10" s="88" t="s">
        <v>664</v>
      </c>
      <c r="E10" s="89" t="s">
        <v>12</v>
      </c>
      <c r="F10" s="88" t="s">
        <v>3</v>
      </c>
      <c r="G10" s="88" t="s">
        <v>1</v>
      </c>
      <c r="H10" s="68" t="s">
        <v>645</v>
      </c>
      <c r="I10" s="70" t="s">
        <v>665</v>
      </c>
    </row>
    <row r="11" spans="1:9" ht="13.8">
      <c r="A11" s="110" t="s">
        <v>773</v>
      </c>
      <c r="B11" s="90" t="s">
        <v>865</v>
      </c>
      <c r="C11" s="111" t="s">
        <v>5</v>
      </c>
      <c r="D11" s="91" t="s">
        <v>664</v>
      </c>
      <c r="E11" s="92" t="s">
        <v>23</v>
      </c>
      <c r="F11" s="91" t="s">
        <v>3</v>
      </c>
      <c r="G11" s="91" t="s">
        <v>1</v>
      </c>
      <c r="H11" s="68" t="s">
        <v>645</v>
      </c>
      <c r="I11" s="70" t="s">
        <v>665</v>
      </c>
    </row>
    <row r="12" spans="1:9" ht="13.8">
      <c r="A12" s="108" t="s">
        <v>775</v>
      </c>
      <c r="B12" s="87" t="s">
        <v>866</v>
      </c>
      <c r="C12" s="109" t="s">
        <v>6</v>
      </c>
      <c r="D12" s="88" t="s">
        <v>664</v>
      </c>
      <c r="E12" s="89" t="s">
        <v>23</v>
      </c>
      <c r="F12" s="88" t="s">
        <v>3</v>
      </c>
      <c r="G12" s="88" t="s">
        <v>1</v>
      </c>
      <c r="H12" s="68" t="s">
        <v>645</v>
      </c>
      <c r="I12" s="70" t="s">
        <v>665</v>
      </c>
    </row>
    <row r="13" spans="1:9" ht="13.8">
      <c r="A13" s="110" t="s">
        <v>777</v>
      </c>
      <c r="B13" s="90" t="s">
        <v>867</v>
      </c>
      <c r="C13" s="111" t="s">
        <v>6</v>
      </c>
      <c r="D13" s="91" t="s">
        <v>664</v>
      </c>
      <c r="E13" s="92" t="s">
        <v>23</v>
      </c>
      <c r="F13" s="91" t="s">
        <v>3</v>
      </c>
      <c r="G13" s="91" t="s">
        <v>1</v>
      </c>
      <c r="H13" s="68" t="s">
        <v>645</v>
      </c>
      <c r="I13" s="70" t="s">
        <v>665</v>
      </c>
    </row>
    <row r="14" spans="1:9" ht="13.8">
      <c r="A14" s="108" t="s">
        <v>779</v>
      </c>
      <c r="B14" s="87" t="s">
        <v>868</v>
      </c>
      <c r="C14" s="109" t="s">
        <v>6</v>
      </c>
      <c r="D14" s="88" t="s">
        <v>664</v>
      </c>
      <c r="E14" s="89" t="s">
        <v>23</v>
      </c>
      <c r="F14" s="88" t="s">
        <v>3</v>
      </c>
      <c r="G14" s="88" t="s">
        <v>1</v>
      </c>
      <c r="H14" s="68" t="s">
        <v>645</v>
      </c>
      <c r="I14" s="70" t="s">
        <v>665</v>
      </c>
    </row>
    <row r="15" spans="1:9" ht="13.8">
      <c r="A15" s="110" t="s">
        <v>782</v>
      </c>
      <c r="B15" s="90" t="s">
        <v>868</v>
      </c>
      <c r="C15" s="111" t="s">
        <v>7</v>
      </c>
      <c r="D15" s="91" t="s">
        <v>664</v>
      </c>
      <c r="E15" s="92" t="s">
        <v>37</v>
      </c>
      <c r="F15" s="91" t="s">
        <v>3</v>
      </c>
      <c r="G15" s="91" t="s">
        <v>1</v>
      </c>
      <c r="H15" s="68" t="s">
        <v>645</v>
      </c>
      <c r="I15" s="70" t="s">
        <v>665</v>
      </c>
    </row>
    <row r="16" spans="1:9" ht="13.8">
      <c r="A16" s="108" t="s">
        <v>783</v>
      </c>
      <c r="B16" s="87" t="s">
        <v>869</v>
      </c>
      <c r="C16" s="109" t="s">
        <v>7</v>
      </c>
      <c r="D16" s="88" t="s">
        <v>664</v>
      </c>
      <c r="E16" s="89" t="s">
        <v>37</v>
      </c>
      <c r="F16" s="88" t="s">
        <v>3</v>
      </c>
      <c r="G16" s="88" t="s">
        <v>1</v>
      </c>
      <c r="H16" s="68" t="s">
        <v>645</v>
      </c>
      <c r="I16" s="70" t="s">
        <v>665</v>
      </c>
    </row>
    <row r="17" spans="1:9" ht="13.8">
      <c r="A17" s="110" t="s">
        <v>785</v>
      </c>
      <c r="B17" s="90" t="s">
        <v>870</v>
      </c>
      <c r="C17" s="111" t="s">
        <v>8</v>
      </c>
      <c r="D17" s="91" t="s">
        <v>664</v>
      </c>
      <c r="E17" s="92" t="s">
        <v>37</v>
      </c>
      <c r="F17" s="91" t="s">
        <v>3</v>
      </c>
      <c r="G17" s="91" t="s">
        <v>1</v>
      </c>
      <c r="H17" s="68" t="s">
        <v>645</v>
      </c>
      <c r="I17" s="70" t="s">
        <v>665</v>
      </c>
    </row>
    <row r="18" spans="1:9" ht="13.8">
      <c r="A18" s="108" t="s">
        <v>787</v>
      </c>
      <c r="B18" s="87" t="s">
        <v>872</v>
      </c>
      <c r="C18" s="109" t="s">
        <v>7</v>
      </c>
      <c r="D18" s="88" t="s">
        <v>664</v>
      </c>
      <c r="E18" s="89" t="s">
        <v>53</v>
      </c>
      <c r="F18" s="88" t="s">
        <v>0</v>
      </c>
      <c r="G18" s="88" t="s">
        <v>1</v>
      </c>
      <c r="H18" s="68" t="s">
        <v>644</v>
      </c>
      <c r="I18" s="4" t="s">
        <v>666</v>
      </c>
    </row>
    <row r="19" spans="1:9" ht="13.8">
      <c r="A19" s="110" t="s">
        <v>789</v>
      </c>
      <c r="B19" s="90" t="s">
        <v>873</v>
      </c>
      <c r="C19" s="111" t="s">
        <v>8</v>
      </c>
      <c r="D19" s="91" t="s">
        <v>664</v>
      </c>
      <c r="E19" s="92" t="s">
        <v>53</v>
      </c>
      <c r="F19" s="91" t="s">
        <v>0</v>
      </c>
      <c r="G19" s="91" t="s">
        <v>1</v>
      </c>
      <c r="H19" s="68" t="s">
        <v>644</v>
      </c>
      <c r="I19" s="4" t="s">
        <v>666</v>
      </c>
    </row>
    <row r="20" spans="1:9" ht="13.8">
      <c r="A20" s="108" t="s">
        <v>791</v>
      </c>
      <c r="B20" s="87" t="s">
        <v>874</v>
      </c>
      <c r="C20" s="109" t="s">
        <v>103</v>
      </c>
      <c r="D20" s="88" t="s">
        <v>664</v>
      </c>
      <c r="E20" s="89" t="s">
        <v>53</v>
      </c>
      <c r="F20" s="88" t="s">
        <v>0</v>
      </c>
      <c r="G20" s="88" t="s">
        <v>1</v>
      </c>
      <c r="H20" s="68" t="s">
        <v>644</v>
      </c>
      <c r="I20" s="4" t="s">
        <v>666</v>
      </c>
    </row>
    <row r="21" spans="1:9" ht="14.4" thickBot="1">
      <c r="A21" s="112" t="s">
        <v>793</v>
      </c>
      <c r="B21" s="93" t="s">
        <v>871</v>
      </c>
      <c r="C21" s="113" t="s">
        <v>49</v>
      </c>
      <c r="D21" s="94" t="s">
        <v>664</v>
      </c>
      <c r="E21" s="95" t="s">
        <v>51</v>
      </c>
      <c r="F21" s="94" t="s">
        <v>0</v>
      </c>
      <c r="G21" s="94" t="s">
        <v>2</v>
      </c>
      <c r="H21" s="68" t="s">
        <v>644</v>
      </c>
      <c r="I21" s="4" t="s">
        <v>666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102"/>
  <sheetViews>
    <sheetView zoomScale="92" zoomScaleNormal="92" workbookViewId="0">
      <selection activeCell="E1" sqref="E1"/>
    </sheetView>
  </sheetViews>
  <sheetFormatPr defaultRowHeight="13.2"/>
  <cols>
    <col min="1" max="1" width="14.6640625" bestFit="1" customWidth="1"/>
    <col min="2" max="2" width="4.77734375" bestFit="1" customWidth="1"/>
    <col min="3" max="3" width="10.6640625" bestFit="1" customWidth="1"/>
    <col min="4" max="4" width="9.21875" bestFit="1" customWidth="1"/>
    <col min="5" max="5" width="4.33203125" bestFit="1" customWidth="1"/>
    <col min="6" max="6" width="9.21875" bestFit="1" customWidth="1"/>
    <col min="7" max="7" width="4.33203125" bestFit="1" customWidth="1"/>
    <col min="8" max="8" width="2" bestFit="1" customWidth="1"/>
    <col min="9" max="9" width="10.33203125" bestFit="1" customWidth="1"/>
  </cols>
  <sheetData>
    <row r="1" spans="1:12" ht="13.8">
      <c r="A1" s="61" t="s">
        <v>877</v>
      </c>
      <c r="B1" s="65" t="s">
        <v>753</v>
      </c>
      <c r="C1" s="66" t="s">
        <v>901</v>
      </c>
      <c r="D1" s="65" t="s">
        <v>4</v>
      </c>
      <c r="E1" s="65" t="s">
        <v>664</v>
      </c>
      <c r="F1" s="66" t="s">
        <v>12</v>
      </c>
      <c r="G1" s="65" t="s">
        <v>3</v>
      </c>
      <c r="H1" s="65" t="s">
        <v>1</v>
      </c>
      <c r="I1" s="68" t="s">
        <v>645</v>
      </c>
      <c r="J1" s="70" t="s">
        <v>665</v>
      </c>
      <c r="L1" s="68" t="s">
        <v>645</v>
      </c>
    </row>
    <row r="2" spans="1:12" ht="13.8">
      <c r="A2" s="61" t="s">
        <v>878</v>
      </c>
      <c r="B2" s="65" t="s">
        <v>753</v>
      </c>
      <c r="C2" s="66" t="s">
        <v>902</v>
      </c>
      <c r="D2" s="65" t="s">
        <v>4</v>
      </c>
      <c r="E2" s="65" t="s">
        <v>664</v>
      </c>
      <c r="F2" s="66" t="s">
        <v>12</v>
      </c>
      <c r="G2" s="65" t="s">
        <v>3</v>
      </c>
      <c r="H2" s="65" t="s">
        <v>1</v>
      </c>
      <c r="I2" s="68" t="s">
        <v>645</v>
      </c>
      <c r="J2" s="70" t="s">
        <v>665</v>
      </c>
      <c r="L2" s="68" t="s">
        <v>644</v>
      </c>
    </row>
    <row r="3" spans="1:12" ht="13.8">
      <c r="A3" s="61" t="s">
        <v>879</v>
      </c>
      <c r="B3" s="65" t="s">
        <v>753</v>
      </c>
      <c r="C3" s="66" t="s">
        <v>903</v>
      </c>
      <c r="D3" s="65" t="s">
        <v>4</v>
      </c>
      <c r="E3" s="65" t="s">
        <v>664</v>
      </c>
      <c r="F3" s="66" t="s">
        <v>12</v>
      </c>
      <c r="G3" s="65" t="s">
        <v>3</v>
      </c>
      <c r="H3" s="65" t="s">
        <v>1</v>
      </c>
      <c r="I3" s="68" t="s">
        <v>645</v>
      </c>
      <c r="J3" s="70" t="s">
        <v>665</v>
      </c>
    </row>
    <row r="4" spans="1:12" ht="13.8">
      <c r="A4" s="61" t="s">
        <v>880</v>
      </c>
      <c r="B4" s="65" t="s">
        <v>761</v>
      </c>
      <c r="C4" s="66" t="s">
        <v>904</v>
      </c>
      <c r="D4" s="65" t="s">
        <v>4</v>
      </c>
      <c r="E4" s="65" t="s">
        <v>664</v>
      </c>
      <c r="F4" s="66" t="s">
        <v>12</v>
      </c>
      <c r="G4" s="65" t="s">
        <v>3</v>
      </c>
      <c r="H4" s="65" t="s">
        <v>1</v>
      </c>
      <c r="I4" s="68" t="s">
        <v>645</v>
      </c>
      <c r="J4" s="70" t="s">
        <v>665</v>
      </c>
      <c r="L4" s="70" t="s">
        <v>665</v>
      </c>
    </row>
    <row r="5" spans="1:12" ht="13.8">
      <c r="A5" s="61" t="s">
        <v>881</v>
      </c>
      <c r="B5" s="65" t="s">
        <v>761</v>
      </c>
      <c r="C5" s="66" t="s">
        <v>905</v>
      </c>
      <c r="D5" s="65" t="s">
        <v>4</v>
      </c>
      <c r="E5" s="65" t="s">
        <v>664</v>
      </c>
      <c r="F5" s="66" t="s">
        <v>12</v>
      </c>
      <c r="G5" s="65" t="s">
        <v>3</v>
      </c>
      <c r="H5" s="65" t="s">
        <v>1</v>
      </c>
      <c r="I5" s="68" t="s">
        <v>645</v>
      </c>
      <c r="J5" s="70" t="s">
        <v>665</v>
      </c>
      <c r="L5" s="4" t="s">
        <v>666</v>
      </c>
    </row>
    <row r="6" spans="1:12" ht="13.8">
      <c r="A6" s="61" t="s">
        <v>882</v>
      </c>
      <c r="B6" s="65" t="s">
        <v>761</v>
      </c>
      <c r="C6" s="66" t="s">
        <v>906</v>
      </c>
      <c r="D6" s="65" t="s">
        <v>4</v>
      </c>
      <c r="E6" s="65" t="s">
        <v>664</v>
      </c>
      <c r="F6" s="66" t="s">
        <v>12</v>
      </c>
      <c r="G6" s="65" t="s">
        <v>3</v>
      </c>
      <c r="H6" s="65" t="s">
        <v>1</v>
      </c>
      <c r="I6" s="68" t="s">
        <v>645</v>
      </c>
      <c r="J6" s="70" t="s">
        <v>665</v>
      </c>
    </row>
    <row r="7" spans="1:12" ht="13.8">
      <c r="A7" s="61" t="s">
        <v>883</v>
      </c>
      <c r="B7" s="65" t="s">
        <v>771</v>
      </c>
      <c r="C7" s="66" t="s">
        <v>907</v>
      </c>
      <c r="D7" s="65" t="s">
        <v>5</v>
      </c>
      <c r="E7" s="65" t="s">
        <v>664</v>
      </c>
      <c r="F7" s="66" t="s">
        <v>23</v>
      </c>
      <c r="G7" s="65" t="s">
        <v>3</v>
      </c>
      <c r="H7" s="65" t="s">
        <v>1</v>
      </c>
      <c r="I7" s="68" t="s">
        <v>645</v>
      </c>
      <c r="J7" s="70" t="s">
        <v>665</v>
      </c>
    </row>
    <row r="8" spans="1:12" ht="13.8">
      <c r="A8" s="61" t="s">
        <v>884</v>
      </c>
      <c r="B8" s="65" t="s">
        <v>771</v>
      </c>
      <c r="C8" s="66" t="s">
        <v>908</v>
      </c>
      <c r="D8" s="65" t="s">
        <v>5</v>
      </c>
      <c r="E8" s="65" t="s">
        <v>664</v>
      </c>
      <c r="F8" s="66" t="s">
        <v>23</v>
      </c>
      <c r="G8" s="65" t="s">
        <v>3</v>
      </c>
      <c r="H8" s="65" t="s">
        <v>1</v>
      </c>
      <c r="I8" s="68" t="s">
        <v>645</v>
      </c>
      <c r="J8" s="70" t="s">
        <v>665</v>
      </c>
    </row>
    <row r="9" spans="1:12" ht="13.8">
      <c r="A9" s="61" t="s">
        <v>885</v>
      </c>
      <c r="B9" s="65" t="s">
        <v>771</v>
      </c>
      <c r="C9" s="66" t="s">
        <v>909</v>
      </c>
      <c r="D9" s="65" t="s">
        <v>5</v>
      </c>
      <c r="E9" s="65" t="s">
        <v>664</v>
      </c>
      <c r="F9" s="66" t="s">
        <v>23</v>
      </c>
      <c r="G9" s="65" t="s">
        <v>3</v>
      </c>
      <c r="H9" s="65" t="s">
        <v>1</v>
      </c>
      <c r="I9" s="68" t="s">
        <v>645</v>
      </c>
      <c r="J9" s="70" t="s">
        <v>665</v>
      </c>
    </row>
    <row r="10" spans="1:12" ht="13.8">
      <c r="A10" s="61" t="s">
        <v>886</v>
      </c>
      <c r="B10" s="65" t="s">
        <v>755</v>
      </c>
      <c r="C10" s="66" t="s">
        <v>910</v>
      </c>
      <c r="D10" s="65" t="s">
        <v>5</v>
      </c>
      <c r="E10" s="65" t="s">
        <v>664</v>
      </c>
      <c r="F10" s="66" t="s">
        <v>23</v>
      </c>
      <c r="G10" s="65" t="s">
        <v>3</v>
      </c>
      <c r="H10" s="65" t="s">
        <v>1</v>
      </c>
      <c r="I10" s="68" t="s">
        <v>645</v>
      </c>
      <c r="J10" s="70" t="s">
        <v>665</v>
      </c>
    </row>
    <row r="11" spans="1:12" ht="13.8">
      <c r="A11" s="61" t="s">
        <v>887</v>
      </c>
      <c r="B11" s="65" t="s">
        <v>755</v>
      </c>
      <c r="C11" s="66" t="s">
        <v>911</v>
      </c>
      <c r="D11" s="65" t="s">
        <v>5</v>
      </c>
      <c r="E11" s="65" t="s">
        <v>664</v>
      </c>
      <c r="F11" s="66" t="s">
        <v>23</v>
      </c>
      <c r="G11" s="65" t="s">
        <v>3</v>
      </c>
      <c r="H11" s="65" t="s">
        <v>1</v>
      </c>
      <c r="I11" s="68" t="s">
        <v>645</v>
      </c>
      <c r="J11" s="70" t="s">
        <v>665</v>
      </c>
    </row>
    <row r="12" spans="1:12" ht="13.8">
      <c r="A12" s="61" t="s">
        <v>888</v>
      </c>
      <c r="B12" s="65" t="s">
        <v>755</v>
      </c>
      <c r="C12" s="66" t="s">
        <v>912</v>
      </c>
      <c r="D12" s="65" t="s">
        <v>5</v>
      </c>
      <c r="E12" s="65" t="s">
        <v>664</v>
      </c>
      <c r="F12" s="66" t="s">
        <v>23</v>
      </c>
      <c r="G12" s="65" t="s">
        <v>3</v>
      </c>
      <c r="H12" s="65" t="s">
        <v>1</v>
      </c>
      <c r="I12" s="68" t="s">
        <v>645</v>
      </c>
      <c r="J12" s="70" t="s">
        <v>665</v>
      </c>
    </row>
    <row r="13" spans="1:12" ht="13.8">
      <c r="A13" s="61" t="s">
        <v>889</v>
      </c>
      <c r="B13" s="65" t="s">
        <v>763</v>
      </c>
      <c r="C13" s="66" t="s">
        <v>913</v>
      </c>
      <c r="D13" s="65" t="s">
        <v>5</v>
      </c>
      <c r="E13" s="65" t="s">
        <v>664</v>
      </c>
      <c r="F13" s="66" t="s">
        <v>23</v>
      </c>
      <c r="G13" s="65" t="s">
        <v>3</v>
      </c>
      <c r="H13" s="65" t="s">
        <v>1</v>
      </c>
      <c r="I13" s="68" t="s">
        <v>645</v>
      </c>
      <c r="J13" s="70" t="s">
        <v>665</v>
      </c>
    </row>
    <row r="14" spans="1:12" ht="13.8">
      <c r="A14" s="61" t="s">
        <v>890</v>
      </c>
      <c r="B14" s="65" t="s">
        <v>763</v>
      </c>
      <c r="C14" s="66" t="s">
        <v>914</v>
      </c>
      <c r="D14" s="65" t="s">
        <v>5</v>
      </c>
      <c r="E14" s="65" t="s">
        <v>664</v>
      </c>
      <c r="F14" s="66" t="s">
        <v>23</v>
      </c>
      <c r="G14" s="65" t="s">
        <v>3</v>
      </c>
      <c r="H14" s="65" t="s">
        <v>1</v>
      </c>
      <c r="I14" s="68" t="s">
        <v>645</v>
      </c>
      <c r="J14" s="70" t="s">
        <v>665</v>
      </c>
    </row>
    <row r="15" spans="1:12" ht="13.8">
      <c r="A15" s="61" t="s">
        <v>891</v>
      </c>
      <c r="B15" s="65" t="s">
        <v>763</v>
      </c>
      <c r="C15" s="66" t="s">
        <v>915</v>
      </c>
      <c r="D15" s="65" t="s">
        <v>5</v>
      </c>
      <c r="E15" s="65" t="s">
        <v>664</v>
      </c>
      <c r="F15" s="66" t="s">
        <v>23</v>
      </c>
      <c r="G15" s="65" t="s">
        <v>3</v>
      </c>
      <c r="H15" s="65" t="s">
        <v>1</v>
      </c>
      <c r="I15" s="68" t="s">
        <v>645</v>
      </c>
      <c r="J15" s="70" t="s">
        <v>665</v>
      </c>
    </row>
    <row r="16" spans="1:12" ht="13.8">
      <c r="A16" s="61" t="s">
        <v>892</v>
      </c>
      <c r="B16" s="65" t="s">
        <v>773</v>
      </c>
      <c r="C16" s="66" t="s">
        <v>916</v>
      </c>
      <c r="D16" s="65" t="s">
        <v>5</v>
      </c>
      <c r="E16" s="65" t="s">
        <v>664</v>
      </c>
      <c r="F16" s="66" t="s">
        <v>23</v>
      </c>
      <c r="G16" s="65" t="s">
        <v>3</v>
      </c>
      <c r="H16" s="65" t="s">
        <v>1</v>
      </c>
      <c r="I16" s="68" t="s">
        <v>645</v>
      </c>
      <c r="J16" s="70" t="s">
        <v>665</v>
      </c>
    </row>
    <row r="17" spans="1:10" ht="13.8">
      <c r="A17" s="61" t="s">
        <v>893</v>
      </c>
      <c r="B17" s="65" t="s">
        <v>773</v>
      </c>
      <c r="C17" s="66" t="s">
        <v>917</v>
      </c>
      <c r="D17" s="65" t="s">
        <v>5</v>
      </c>
      <c r="E17" s="65" t="s">
        <v>664</v>
      </c>
      <c r="F17" s="66" t="s">
        <v>23</v>
      </c>
      <c r="G17" s="65" t="s">
        <v>3</v>
      </c>
      <c r="H17" s="65" t="s">
        <v>1</v>
      </c>
      <c r="I17" s="68" t="s">
        <v>645</v>
      </c>
      <c r="J17" s="70" t="s">
        <v>665</v>
      </c>
    </row>
    <row r="18" spans="1:10" ht="13.8">
      <c r="A18" s="61" t="s">
        <v>894</v>
      </c>
      <c r="B18" s="65" t="s">
        <v>773</v>
      </c>
      <c r="C18" s="66" t="s">
        <v>918</v>
      </c>
      <c r="D18" s="65" t="s">
        <v>5</v>
      </c>
      <c r="E18" s="65" t="s">
        <v>664</v>
      </c>
      <c r="F18" s="66" t="s">
        <v>23</v>
      </c>
      <c r="G18" s="65" t="s">
        <v>3</v>
      </c>
      <c r="H18" s="65" t="s">
        <v>1</v>
      </c>
      <c r="I18" s="68" t="s">
        <v>645</v>
      </c>
      <c r="J18" s="70" t="s">
        <v>665</v>
      </c>
    </row>
    <row r="19" spans="1:10" ht="13.8">
      <c r="A19" s="61" t="s">
        <v>895</v>
      </c>
      <c r="B19" s="65" t="s">
        <v>757</v>
      </c>
      <c r="C19" s="66" t="s">
        <v>919</v>
      </c>
      <c r="D19" s="65" t="s">
        <v>5</v>
      </c>
      <c r="E19" s="65" t="s">
        <v>664</v>
      </c>
      <c r="F19" s="66" t="s">
        <v>23</v>
      </c>
      <c r="G19" s="65" t="s">
        <v>3</v>
      </c>
      <c r="H19" s="65" t="s">
        <v>1</v>
      </c>
      <c r="I19" s="68" t="s">
        <v>645</v>
      </c>
      <c r="J19" s="70" t="s">
        <v>665</v>
      </c>
    </row>
    <row r="20" spans="1:10" ht="13.8">
      <c r="A20" s="61" t="s">
        <v>896</v>
      </c>
      <c r="B20" s="65" t="s">
        <v>757</v>
      </c>
      <c r="C20" s="66" t="s">
        <v>920</v>
      </c>
      <c r="D20" s="65" t="s">
        <v>5</v>
      </c>
      <c r="E20" s="65" t="s">
        <v>664</v>
      </c>
      <c r="F20" s="66" t="s">
        <v>23</v>
      </c>
      <c r="G20" s="65" t="s">
        <v>3</v>
      </c>
      <c r="H20" s="65" t="s">
        <v>1</v>
      </c>
      <c r="I20" s="68" t="s">
        <v>645</v>
      </c>
      <c r="J20" s="70" t="s">
        <v>665</v>
      </c>
    </row>
    <row r="21" spans="1:10" ht="13.8">
      <c r="A21" s="61" t="s">
        <v>897</v>
      </c>
      <c r="B21" s="65" t="s">
        <v>757</v>
      </c>
      <c r="C21" s="66" t="s">
        <v>921</v>
      </c>
      <c r="D21" s="65" t="s">
        <v>5</v>
      </c>
      <c r="E21" s="65" t="s">
        <v>664</v>
      </c>
      <c r="F21" s="66" t="s">
        <v>23</v>
      </c>
      <c r="G21" s="65" t="s">
        <v>3</v>
      </c>
      <c r="H21" s="65" t="s">
        <v>1</v>
      </c>
      <c r="I21" s="68" t="s">
        <v>645</v>
      </c>
      <c r="J21" s="70" t="s">
        <v>665</v>
      </c>
    </row>
    <row r="22" spans="1:10" ht="13.8">
      <c r="A22" s="61" t="s">
        <v>898</v>
      </c>
      <c r="B22" s="65" t="s">
        <v>765</v>
      </c>
      <c r="C22" s="66" t="s">
        <v>922</v>
      </c>
      <c r="D22" s="65" t="s">
        <v>5</v>
      </c>
      <c r="E22" s="65" t="s">
        <v>664</v>
      </c>
      <c r="F22" s="66" t="s">
        <v>23</v>
      </c>
      <c r="G22" s="65" t="s">
        <v>3</v>
      </c>
      <c r="H22" s="65" t="s">
        <v>1</v>
      </c>
      <c r="I22" s="68" t="s">
        <v>645</v>
      </c>
      <c r="J22" s="70" t="s">
        <v>665</v>
      </c>
    </row>
    <row r="23" spans="1:10" ht="13.8">
      <c r="A23" s="61" t="s">
        <v>899</v>
      </c>
      <c r="B23" s="65" t="s">
        <v>765</v>
      </c>
      <c r="C23" s="66" t="s">
        <v>923</v>
      </c>
      <c r="D23" s="65" t="s">
        <v>5</v>
      </c>
      <c r="E23" s="65" t="s">
        <v>664</v>
      </c>
      <c r="F23" s="66" t="s">
        <v>23</v>
      </c>
      <c r="G23" s="65" t="s">
        <v>3</v>
      </c>
      <c r="H23" s="65" t="s">
        <v>1</v>
      </c>
      <c r="I23" s="68" t="s">
        <v>645</v>
      </c>
      <c r="J23" s="70" t="s">
        <v>665</v>
      </c>
    </row>
    <row r="24" spans="1:10" ht="13.8">
      <c r="A24" s="61" t="s">
        <v>900</v>
      </c>
      <c r="B24" s="65" t="s">
        <v>765</v>
      </c>
      <c r="C24" s="66" t="s">
        <v>924</v>
      </c>
      <c r="D24" s="65" t="s">
        <v>5</v>
      </c>
      <c r="E24" s="65" t="s">
        <v>664</v>
      </c>
      <c r="F24" s="66" t="s">
        <v>23</v>
      </c>
      <c r="G24" s="65" t="s">
        <v>3</v>
      </c>
      <c r="H24" s="65" t="s">
        <v>1</v>
      </c>
      <c r="I24" s="68" t="s">
        <v>645</v>
      </c>
      <c r="J24" s="70" t="s">
        <v>665</v>
      </c>
    </row>
    <row r="25" spans="1:10" ht="13.8">
      <c r="A25" s="49" t="s">
        <v>925</v>
      </c>
      <c r="B25" s="114" t="s">
        <v>771</v>
      </c>
      <c r="C25" s="115" t="s">
        <v>964</v>
      </c>
      <c r="D25" s="114" t="s">
        <v>5</v>
      </c>
      <c r="E25" s="114" t="s">
        <v>664</v>
      </c>
      <c r="F25" s="115" t="s">
        <v>23</v>
      </c>
      <c r="G25" s="114" t="s">
        <v>3</v>
      </c>
      <c r="H25" s="114" t="s">
        <v>1</v>
      </c>
      <c r="I25" s="68" t="s">
        <v>645</v>
      </c>
      <c r="J25" s="70" t="s">
        <v>665</v>
      </c>
    </row>
    <row r="26" spans="1:10" ht="13.8">
      <c r="A26" s="49" t="s">
        <v>926</v>
      </c>
      <c r="B26" s="114" t="s">
        <v>771</v>
      </c>
      <c r="C26" s="115" t="s">
        <v>908</v>
      </c>
      <c r="D26" s="114" t="s">
        <v>5</v>
      </c>
      <c r="E26" s="114" t="s">
        <v>664</v>
      </c>
      <c r="F26" s="115" t="s">
        <v>23</v>
      </c>
      <c r="G26" s="114" t="s">
        <v>3</v>
      </c>
      <c r="H26" s="114" t="s">
        <v>1</v>
      </c>
      <c r="I26" s="68" t="s">
        <v>645</v>
      </c>
      <c r="J26" s="70" t="s">
        <v>665</v>
      </c>
    </row>
    <row r="27" spans="1:10" ht="13.8">
      <c r="A27" s="49" t="s">
        <v>927</v>
      </c>
      <c r="B27" s="114" t="s">
        <v>771</v>
      </c>
      <c r="C27" s="115" t="s">
        <v>964</v>
      </c>
      <c r="D27" s="114" t="s">
        <v>5</v>
      </c>
      <c r="E27" s="114" t="s">
        <v>664</v>
      </c>
      <c r="F27" s="115" t="s">
        <v>23</v>
      </c>
      <c r="G27" s="114" t="s">
        <v>3</v>
      </c>
      <c r="H27" s="114" t="s">
        <v>1</v>
      </c>
      <c r="I27" s="68" t="s">
        <v>645</v>
      </c>
      <c r="J27" s="70" t="s">
        <v>665</v>
      </c>
    </row>
    <row r="28" spans="1:10" ht="13.8">
      <c r="A28" s="49" t="s">
        <v>929</v>
      </c>
      <c r="B28" s="114" t="s">
        <v>755</v>
      </c>
      <c r="C28" s="115" t="s">
        <v>965</v>
      </c>
      <c r="D28" s="114" t="s">
        <v>5</v>
      </c>
      <c r="E28" s="114" t="s">
        <v>664</v>
      </c>
      <c r="F28" s="115" t="s">
        <v>23</v>
      </c>
      <c r="G28" s="114" t="s">
        <v>3</v>
      </c>
      <c r="H28" s="114" t="s">
        <v>1</v>
      </c>
      <c r="I28" s="68" t="s">
        <v>645</v>
      </c>
      <c r="J28" s="70" t="s">
        <v>665</v>
      </c>
    </row>
    <row r="29" spans="1:10" ht="13.8">
      <c r="A29" s="49" t="s">
        <v>928</v>
      </c>
      <c r="B29" s="114" t="s">
        <v>755</v>
      </c>
      <c r="C29" s="115" t="s">
        <v>911</v>
      </c>
      <c r="D29" s="114" t="s">
        <v>5</v>
      </c>
      <c r="E29" s="114" t="s">
        <v>664</v>
      </c>
      <c r="F29" s="115" t="s">
        <v>23</v>
      </c>
      <c r="G29" s="114" t="s">
        <v>3</v>
      </c>
      <c r="H29" s="114" t="s">
        <v>1</v>
      </c>
      <c r="I29" s="68" t="s">
        <v>645</v>
      </c>
      <c r="J29" s="70" t="s">
        <v>665</v>
      </c>
    </row>
    <row r="30" spans="1:10" ht="13.8">
      <c r="A30" s="49" t="s">
        <v>930</v>
      </c>
      <c r="B30" s="114" t="s">
        <v>755</v>
      </c>
      <c r="C30" s="115" t="s">
        <v>965</v>
      </c>
      <c r="D30" s="114" t="s">
        <v>5</v>
      </c>
      <c r="E30" s="114" t="s">
        <v>664</v>
      </c>
      <c r="F30" s="115" t="s">
        <v>23</v>
      </c>
      <c r="G30" s="114" t="s">
        <v>3</v>
      </c>
      <c r="H30" s="114" t="s">
        <v>1</v>
      </c>
      <c r="I30" s="68" t="s">
        <v>645</v>
      </c>
      <c r="J30" s="70" t="s">
        <v>665</v>
      </c>
    </row>
    <row r="31" spans="1:10" ht="13.8">
      <c r="A31" s="49" t="s">
        <v>931</v>
      </c>
      <c r="B31" s="114" t="s">
        <v>763</v>
      </c>
      <c r="C31" s="115" t="s">
        <v>966</v>
      </c>
      <c r="D31" s="114" t="s">
        <v>5</v>
      </c>
      <c r="E31" s="114" t="s">
        <v>664</v>
      </c>
      <c r="F31" s="115" t="s">
        <v>23</v>
      </c>
      <c r="G31" s="114" t="s">
        <v>3</v>
      </c>
      <c r="H31" s="114" t="s">
        <v>1</v>
      </c>
      <c r="I31" s="68" t="s">
        <v>645</v>
      </c>
      <c r="J31" s="70" t="s">
        <v>665</v>
      </c>
    </row>
    <row r="32" spans="1:10" ht="13.8">
      <c r="A32" s="49" t="s">
        <v>932</v>
      </c>
      <c r="B32" s="114" t="s">
        <v>763</v>
      </c>
      <c r="C32" s="115" t="s">
        <v>914</v>
      </c>
      <c r="D32" s="114" t="s">
        <v>5</v>
      </c>
      <c r="E32" s="114" t="s">
        <v>664</v>
      </c>
      <c r="F32" s="115" t="s">
        <v>23</v>
      </c>
      <c r="G32" s="114" t="s">
        <v>3</v>
      </c>
      <c r="H32" s="114" t="s">
        <v>1</v>
      </c>
      <c r="I32" s="68" t="s">
        <v>645</v>
      </c>
      <c r="J32" s="70" t="s">
        <v>665</v>
      </c>
    </row>
    <row r="33" spans="1:10" ht="13.8">
      <c r="A33" s="49" t="s">
        <v>933</v>
      </c>
      <c r="B33" s="114" t="s">
        <v>763</v>
      </c>
      <c r="C33" s="115" t="s">
        <v>966</v>
      </c>
      <c r="D33" s="114" t="s">
        <v>5</v>
      </c>
      <c r="E33" s="114" t="s">
        <v>664</v>
      </c>
      <c r="F33" s="115" t="s">
        <v>23</v>
      </c>
      <c r="G33" s="114" t="s">
        <v>3</v>
      </c>
      <c r="H33" s="114" t="s">
        <v>1</v>
      </c>
      <c r="I33" s="68" t="s">
        <v>645</v>
      </c>
      <c r="J33" s="70" t="s">
        <v>665</v>
      </c>
    </row>
    <row r="34" spans="1:10" ht="13.8">
      <c r="A34" s="49" t="s">
        <v>934</v>
      </c>
      <c r="B34" s="114" t="s">
        <v>757</v>
      </c>
      <c r="C34" s="115" t="s">
        <v>967</v>
      </c>
      <c r="D34" s="114" t="s">
        <v>5</v>
      </c>
      <c r="E34" s="114" t="s">
        <v>664</v>
      </c>
      <c r="F34" s="115" t="s">
        <v>23</v>
      </c>
      <c r="G34" s="114" t="s">
        <v>3</v>
      </c>
      <c r="H34" s="114" t="s">
        <v>1</v>
      </c>
      <c r="I34" s="68" t="s">
        <v>645</v>
      </c>
      <c r="J34" s="70" t="s">
        <v>665</v>
      </c>
    </row>
    <row r="35" spans="1:10" ht="13.8">
      <c r="A35" s="49" t="s">
        <v>935</v>
      </c>
      <c r="B35" s="114" t="s">
        <v>757</v>
      </c>
      <c r="C35" s="115" t="s">
        <v>920</v>
      </c>
      <c r="D35" s="114" t="s">
        <v>5</v>
      </c>
      <c r="E35" s="114" t="s">
        <v>664</v>
      </c>
      <c r="F35" s="115" t="s">
        <v>23</v>
      </c>
      <c r="G35" s="114" t="s">
        <v>3</v>
      </c>
      <c r="H35" s="114" t="s">
        <v>1</v>
      </c>
      <c r="I35" s="68" t="s">
        <v>645</v>
      </c>
      <c r="J35" s="70" t="s">
        <v>665</v>
      </c>
    </row>
    <row r="36" spans="1:10" ht="13.8">
      <c r="A36" s="49" t="s">
        <v>936</v>
      </c>
      <c r="B36" s="114" t="s">
        <v>757</v>
      </c>
      <c r="C36" s="115" t="s">
        <v>967</v>
      </c>
      <c r="D36" s="114" t="s">
        <v>5</v>
      </c>
      <c r="E36" s="114" t="s">
        <v>664</v>
      </c>
      <c r="F36" s="115" t="s">
        <v>23</v>
      </c>
      <c r="G36" s="114" t="s">
        <v>3</v>
      </c>
      <c r="H36" s="114" t="s">
        <v>1</v>
      </c>
      <c r="I36" s="68" t="s">
        <v>645</v>
      </c>
      <c r="J36" s="70" t="s">
        <v>665</v>
      </c>
    </row>
    <row r="37" spans="1:10" ht="13.8">
      <c r="A37" s="49" t="s">
        <v>937</v>
      </c>
      <c r="B37" s="114" t="s">
        <v>765</v>
      </c>
      <c r="C37" s="115" t="s">
        <v>968</v>
      </c>
      <c r="D37" s="114" t="s">
        <v>6</v>
      </c>
      <c r="E37" s="114" t="s">
        <v>664</v>
      </c>
      <c r="F37" s="115" t="s">
        <v>23</v>
      </c>
      <c r="G37" s="114" t="s">
        <v>3</v>
      </c>
      <c r="H37" s="114" t="s">
        <v>1</v>
      </c>
      <c r="I37" s="68" t="s">
        <v>645</v>
      </c>
      <c r="J37" s="70" t="s">
        <v>665</v>
      </c>
    </row>
    <row r="38" spans="1:10" ht="13.8">
      <c r="A38" s="49" t="s">
        <v>938</v>
      </c>
      <c r="B38" s="114" t="s">
        <v>765</v>
      </c>
      <c r="C38" s="115" t="s">
        <v>923</v>
      </c>
      <c r="D38" s="114" t="s">
        <v>6</v>
      </c>
      <c r="E38" s="114" t="s">
        <v>664</v>
      </c>
      <c r="F38" s="115" t="s">
        <v>23</v>
      </c>
      <c r="G38" s="114" t="s">
        <v>3</v>
      </c>
      <c r="H38" s="114" t="s">
        <v>1</v>
      </c>
      <c r="I38" s="68" t="s">
        <v>645</v>
      </c>
      <c r="J38" s="70" t="s">
        <v>665</v>
      </c>
    </row>
    <row r="39" spans="1:10" ht="13.8">
      <c r="A39" s="49" t="s">
        <v>939</v>
      </c>
      <c r="B39" s="114" t="s">
        <v>765</v>
      </c>
      <c r="C39" s="115" t="s">
        <v>968</v>
      </c>
      <c r="D39" s="114" t="s">
        <v>6</v>
      </c>
      <c r="E39" s="114" t="s">
        <v>664</v>
      </c>
      <c r="F39" s="115" t="s">
        <v>23</v>
      </c>
      <c r="G39" s="114" t="s">
        <v>3</v>
      </c>
      <c r="H39" s="114" t="s">
        <v>1</v>
      </c>
      <c r="I39" s="68" t="s">
        <v>645</v>
      </c>
      <c r="J39" s="70" t="s">
        <v>665</v>
      </c>
    </row>
    <row r="40" spans="1:10" ht="13.8">
      <c r="A40" s="49" t="s">
        <v>940</v>
      </c>
      <c r="B40" s="114" t="s">
        <v>767</v>
      </c>
      <c r="C40" s="115" t="s">
        <v>969</v>
      </c>
      <c r="D40" s="114" t="s">
        <v>6</v>
      </c>
      <c r="E40" s="114" t="s">
        <v>664</v>
      </c>
      <c r="F40" s="115" t="s">
        <v>23</v>
      </c>
      <c r="G40" s="114" t="s">
        <v>3</v>
      </c>
      <c r="H40" s="114" t="s">
        <v>1</v>
      </c>
      <c r="I40" s="68" t="s">
        <v>645</v>
      </c>
      <c r="J40" s="70" t="s">
        <v>665</v>
      </c>
    </row>
    <row r="41" spans="1:10" ht="13.8">
      <c r="A41" s="49" t="s">
        <v>941</v>
      </c>
      <c r="B41" s="114" t="s">
        <v>767</v>
      </c>
      <c r="C41" s="115" t="s">
        <v>970</v>
      </c>
      <c r="D41" s="114" t="s">
        <v>6</v>
      </c>
      <c r="E41" s="114" t="s">
        <v>664</v>
      </c>
      <c r="F41" s="115" t="s">
        <v>23</v>
      </c>
      <c r="G41" s="114" t="s">
        <v>3</v>
      </c>
      <c r="H41" s="114" t="s">
        <v>1</v>
      </c>
      <c r="I41" s="68" t="s">
        <v>645</v>
      </c>
      <c r="J41" s="70" t="s">
        <v>665</v>
      </c>
    </row>
    <row r="42" spans="1:10" ht="13.8">
      <c r="A42" s="49" t="s">
        <v>942</v>
      </c>
      <c r="B42" s="114" t="s">
        <v>767</v>
      </c>
      <c r="C42" s="115" t="s">
        <v>969</v>
      </c>
      <c r="D42" s="114" t="s">
        <v>6</v>
      </c>
      <c r="E42" s="114" t="s">
        <v>664</v>
      </c>
      <c r="F42" s="115" t="s">
        <v>23</v>
      </c>
      <c r="G42" s="114" t="s">
        <v>3</v>
      </c>
      <c r="H42" s="114" t="s">
        <v>1</v>
      </c>
      <c r="I42" s="68" t="s">
        <v>645</v>
      </c>
      <c r="J42" s="70" t="s">
        <v>665</v>
      </c>
    </row>
    <row r="43" spans="1:10" ht="13.8">
      <c r="A43" s="49" t="s">
        <v>943</v>
      </c>
      <c r="B43" s="114" t="s">
        <v>777</v>
      </c>
      <c r="C43" s="115" t="s">
        <v>971</v>
      </c>
      <c r="D43" s="114" t="s">
        <v>7</v>
      </c>
      <c r="E43" s="114" t="s">
        <v>664</v>
      </c>
      <c r="F43" s="115" t="s">
        <v>37</v>
      </c>
      <c r="G43" s="114" t="s">
        <v>3</v>
      </c>
      <c r="H43" s="114" t="s">
        <v>1</v>
      </c>
      <c r="I43" s="68" t="s">
        <v>645</v>
      </c>
      <c r="J43" s="70" t="s">
        <v>665</v>
      </c>
    </row>
    <row r="44" spans="1:10" ht="13.8">
      <c r="A44" s="49" t="s">
        <v>944</v>
      </c>
      <c r="B44" s="114" t="s">
        <v>777</v>
      </c>
      <c r="C44" s="115" t="s">
        <v>972</v>
      </c>
      <c r="D44" s="114" t="s">
        <v>7</v>
      </c>
      <c r="E44" s="114" t="s">
        <v>664</v>
      </c>
      <c r="F44" s="115" t="s">
        <v>37</v>
      </c>
      <c r="G44" s="114" t="s">
        <v>3</v>
      </c>
      <c r="H44" s="114" t="s">
        <v>1</v>
      </c>
      <c r="I44" s="68" t="s">
        <v>645</v>
      </c>
      <c r="J44" s="70" t="s">
        <v>665</v>
      </c>
    </row>
    <row r="45" spans="1:10" ht="13.8">
      <c r="A45" s="49" t="s">
        <v>945</v>
      </c>
      <c r="B45" s="114" t="s">
        <v>777</v>
      </c>
      <c r="C45" s="115" t="s">
        <v>971</v>
      </c>
      <c r="D45" s="114" t="s">
        <v>7</v>
      </c>
      <c r="E45" s="114" t="s">
        <v>664</v>
      </c>
      <c r="F45" s="115" t="s">
        <v>37</v>
      </c>
      <c r="G45" s="114" t="s">
        <v>3</v>
      </c>
      <c r="H45" s="114" t="s">
        <v>1</v>
      </c>
      <c r="I45" s="68" t="s">
        <v>645</v>
      </c>
      <c r="J45" s="70" t="s">
        <v>665</v>
      </c>
    </row>
    <row r="46" spans="1:10" ht="13.8">
      <c r="A46" s="49" t="s">
        <v>946</v>
      </c>
      <c r="B46" s="114" t="s">
        <v>783</v>
      </c>
      <c r="C46" s="115" t="s">
        <v>973</v>
      </c>
      <c r="D46" s="114" t="s">
        <v>7</v>
      </c>
      <c r="E46" s="114" t="s">
        <v>664</v>
      </c>
      <c r="F46" s="115" t="s">
        <v>37</v>
      </c>
      <c r="G46" s="114" t="s">
        <v>3</v>
      </c>
      <c r="H46" s="114" t="s">
        <v>1</v>
      </c>
      <c r="I46" s="68" t="s">
        <v>645</v>
      </c>
      <c r="J46" s="70" t="s">
        <v>665</v>
      </c>
    </row>
    <row r="47" spans="1:10" ht="13.8">
      <c r="A47" s="49" t="s">
        <v>947</v>
      </c>
      <c r="B47" s="114" t="s">
        <v>783</v>
      </c>
      <c r="C47" s="115" t="s">
        <v>974</v>
      </c>
      <c r="D47" s="114" t="s">
        <v>7</v>
      </c>
      <c r="E47" s="114" t="s">
        <v>664</v>
      </c>
      <c r="F47" s="115" t="s">
        <v>37</v>
      </c>
      <c r="G47" s="114" t="s">
        <v>3</v>
      </c>
      <c r="H47" s="114" t="s">
        <v>1</v>
      </c>
      <c r="I47" s="68" t="s">
        <v>645</v>
      </c>
      <c r="J47" s="70" t="s">
        <v>665</v>
      </c>
    </row>
    <row r="48" spans="1:10" ht="13.8">
      <c r="A48" s="49" t="s">
        <v>948</v>
      </c>
      <c r="B48" s="114" t="s">
        <v>783</v>
      </c>
      <c r="C48" s="115" t="s">
        <v>973</v>
      </c>
      <c r="D48" s="114" t="s">
        <v>7</v>
      </c>
      <c r="E48" s="114" t="s">
        <v>664</v>
      </c>
      <c r="F48" s="115" t="s">
        <v>37</v>
      </c>
      <c r="G48" s="114" t="s">
        <v>3</v>
      </c>
      <c r="H48" s="114" t="s">
        <v>1</v>
      </c>
      <c r="I48" s="68" t="s">
        <v>645</v>
      </c>
      <c r="J48" s="70" t="s">
        <v>665</v>
      </c>
    </row>
    <row r="49" spans="1:10" ht="13.8">
      <c r="A49" s="49" t="s">
        <v>949</v>
      </c>
      <c r="B49" s="114" t="s">
        <v>789</v>
      </c>
      <c r="C49" s="115" t="s">
        <v>975</v>
      </c>
      <c r="D49" s="114" t="s">
        <v>8</v>
      </c>
      <c r="E49" s="114" t="s">
        <v>664</v>
      </c>
      <c r="F49" s="115" t="s">
        <v>37</v>
      </c>
      <c r="G49" s="114" t="s">
        <v>3</v>
      </c>
      <c r="H49" s="114" t="s">
        <v>1</v>
      </c>
      <c r="I49" s="68" t="s">
        <v>645</v>
      </c>
      <c r="J49" s="70" t="s">
        <v>665</v>
      </c>
    </row>
    <row r="50" spans="1:10" ht="13.8">
      <c r="A50" s="49" t="s">
        <v>950</v>
      </c>
      <c r="B50" s="114" t="s">
        <v>789</v>
      </c>
      <c r="C50" s="115" t="s">
        <v>976</v>
      </c>
      <c r="D50" s="114" t="s">
        <v>8</v>
      </c>
      <c r="E50" s="114" t="s">
        <v>664</v>
      </c>
      <c r="F50" s="115" t="s">
        <v>37</v>
      </c>
      <c r="G50" s="114" t="s">
        <v>3</v>
      </c>
      <c r="H50" s="114" t="s">
        <v>1</v>
      </c>
      <c r="I50" s="68" t="s">
        <v>645</v>
      </c>
      <c r="J50" s="70" t="s">
        <v>665</v>
      </c>
    </row>
    <row r="51" spans="1:10" ht="13.8">
      <c r="A51" s="49" t="s">
        <v>951</v>
      </c>
      <c r="B51" s="114" t="s">
        <v>789</v>
      </c>
      <c r="C51" s="115" t="s">
        <v>975</v>
      </c>
      <c r="D51" s="114" t="s">
        <v>8</v>
      </c>
      <c r="E51" s="114" t="s">
        <v>664</v>
      </c>
      <c r="F51" s="115" t="s">
        <v>37</v>
      </c>
      <c r="G51" s="114" t="s">
        <v>3</v>
      </c>
      <c r="H51" s="114" t="s">
        <v>1</v>
      </c>
      <c r="I51" s="68" t="s">
        <v>645</v>
      </c>
      <c r="J51" s="70" t="s">
        <v>665</v>
      </c>
    </row>
    <row r="52" spans="1:10" ht="13.8">
      <c r="A52" s="49" t="s">
        <v>952</v>
      </c>
      <c r="B52" s="114" t="s">
        <v>769</v>
      </c>
      <c r="C52" s="115" t="s">
        <v>977</v>
      </c>
      <c r="D52" s="114" t="s">
        <v>7</v>
      </c>
      <c r="E52" s="114" t="s">
        <v>664</v>
      </c>
      <c r="F52" s="115" t="s">
        <v>37</v>
      </c>
      <c r="G52" s="114" t="s">
        <v>3</v>
      </c>
      <c r="H52" s="114" t="s">
        <v>1</v>
      </c>
      <c r="I52" s="68" t="s">
        <v>645</v>
      </c>
      <c r="J52" s="70" t="s">
        <v>665</v>
      </c>
    </row>
    <row r="53" spans="1:10" ht="13.8">
      <c r="A53" s="49" t="s">
        <v>953</v>
      </c>
      <c r="B53" s="114" t="s">
        <v>769</v>
      </c>
      <c r="C53" s="115" t="s">
        <v>978</v>
      </c>
      <c r="D53" s="114" t="s">
        <v>7</v>
      </c>
      <c r="E53" s="114" t="s">
        <v>664</v>
      </c>
      <c r="F53" s="115" t="s">
        <v>37</v>
      </c>
      <c r="G53" s="114" t="s">
        <v>3</v>
      </c>
      <c r="H53" s="114" t="s">
        <v>1</v>
      </c>
      <c r="I53" s="68" t="s">
        <v>645</v>
      </c>
      <c r="J53" s="70" t="s">
        <v>665</v>
      </c>
    </row>
    <row r="54" spans="1:10" ht="13.8">
      <c r="A54" s="49" t="s">
        <v>954</v>
      </c>
      <c r="B54" s="114" t="s">
        <v>769</v>
      </c>
      <c r="C54" s="115" t="s">
        <v>977</v>
      </c>
      <c r="D54" s="114" t="s">
        <v>7</v>
      </c>
      <c r="E54" s="114" t="s">
        <v>664</v>
      </c>
      <c r="F54" s="115" t="s">
        <v>37</v>
      </c>
      <c r="G54" s="114" t="s">
        <v>3</v>
      </c>
      <c r="H54" s="114" t="s">
        <v>1</v>
      </c>
      <c r="I54" s="68" t="s">
        <v>645</v>
      </c>
      <c r="J54" s="70" t="s">
        <v>665</v>
      </c>
    </row>
    <row r="55" spans="1:10" ht="13.8">
      <c r="A55" s="49" t="s">
        <v>955</v>
      </c>
      <c r="B55" s="114" t="s">
        <v>876</v>
      </c>
      <c r="C55" s="115" t="s">
        <v>979</v>
      </c>
      <c r="D55" s="114" t="s">
        <v>7</v>
      </c>
      <c r="E55" s="114" t="s">
        <v>664</v>
      </c>
      <c r="F55" s="115" t="s">
        <v>37</v>
      </c>
      <c r="G55" s="114" t="s">
        <v>3</v>
      </c>
      <c r="H55" s="114" t="s">
        <v>1</v>
      </c>
      <c r="I55" s="68" t="s">
        <v>645</v>
      </c>
      <c r="J55" s="70" t="s">
        <v>665</v>
      </c>
    </row>
    <row r="56" spans="1:10" ht="13.8">
      <c r="A56" s="49" t="s">
        <v>956</v>
      </c>
      <c r="B56" s="114" t="s">
        <v>876</v>
      </c>
      <c r="C56" s="115" t="s">
        <v>980</v>
      </c>
      <c r="D56" s="114" t="s">
        <v>7</v>
      </c>
      <c r="E56" s="114" t="s">
        <v>664</v>
      </c>
      <c r="F56" s="115" t="s">
        <v>37</v>
      </c>
      <c r="G56" s="114" t="s">
        <v>3</v>
      </c>
      <c r="H56" s="114" t="s">
        <v>1</v>
      </c>
      <c r="I56" s="68" t="s">
        <v>645</v>
      </c>
      <c r="J56" s="70" t="s">
        <v>665</v>
      </c>
    </row>
    <row r="57" spans="1:10" ht="13.8">
      <c r="A57" s="49" t="s">
        <v>957</v>
      </c>
      <c r="B57" s="114" t="s">
        <v>876</v>
      </c>
      <c r="C57" s="115" t="s">
        <v>979</v>
      </c>
      <c r="D57" s="114" t="s">
        <v>7</v>
      </c>
      <c r="E57" s="114" t="s">
        <v>664</v>
      </c>
      <c r="F57" s="115" t="s">
        <v>37</v>
      </c>
      <c r="G57" s="114" t="s">
        <v>3</v>
      </c>
      <c r="H57" s="114" t="s">
        <v>1</v>
      </c>
      <c r="I57" s="68" t="s">
        <v>645</v>
      </c>
      <c r="J57" s="70" t="s">
        <v>665</v>
      </c>
    </row>
    <row r="58" spans="1:10" ht="13.8">
      <c r="A58" s="49" t="s">
        <v>958</v>
      </c>
      <c r="B58" s="114" t="s">
        <v>785</v>
      </c>
      <c r="C58" s="115" t="s">
        <v>981</v>
      </c>
      <c r="D58" s="114" t="s">
        <v>8</v>
      </c>
      <c r="E58" s="114" t="s">
        <v>664</v>
      </c>
      <c r="F58" s="115" t="s">
        <v>37</v>
      </c>
      <c r="G58" s="114" t="s">
        <v>3</v>
      </c>
      <c r="H58" s="114" t="s">
        <v>1</v>
      </c>
      <c r="I58" s="68" t="s">
        <v>645</v>
      </c>
      <c r="J58" s="70" t="s">
        <v>665</v>
      </c>
    </row>
    <row r="59" spans="1:10" ht="13.8">
      <c r="A59" s="49" t="s">
        <v>959</v>
      </c>
      <c r="B59" s="114" t="s">
        <v>785</v>
      </c>
      <c r="C59" s="115" t="s">
        <v>982</v>
      </c>
      <c r="D59" s="114" t="s">
        <v>8</v>
      </c>
      <c r="E59" s="114" t="s">
        <v>664</v>
      </c>
      <c r="F59" s="115" t="s">
        <v>37</v>
      </c>
      <c r="G59" s="114" t="s">
        <v>3</v>
      </c>
      <c r="H59" s="114" t="s">
        <v>1</v>
      </c>
      <c r="I59" s="68" t="s">
        <v>645</v>
      </c>
      <c r="J59" s="70" t="s">
        <v>665</v>
      </c>
    </row>
    <row r="60" spans="1:10" ht="13.8">
      <c r="A60" s="49" t="s">
        <v>960</v>
      </c>
      <c r="B60" s="114" t="s">
        <v>785</v>
      </c>
      <c r="C60" s="115" t="s">
        <v>981</v>
      </c>
      <c r="D60" s="114" t="s">
        <v>8</v>
      </c>
      <c r="E60" s="114" t="s">
        <v>664</v>
      </c>
      <c r="F60" s="115" t="s">
        <v>37</v>
      </c>
      <c r="G60" s="114" t="s">
        <v>3</v>
      </c>
      <c r="H60" s="114" t="s">
        <v>1</v>
      </c>
      <c r="I60" s="68" t="s">
        <v>645</v>
      </c>
      <c r="J60" s="70" t="s">
        <v>665</v>
      </c>
    </row>
    <row r="61" spans="1:10" ht="13.8">
      <c r="A61" s="49" t="s">
        <v>961</v>
      </c>
      <c r="B61" s="114" t="s">
        <v>791</v>
      </c>
      <c r="C61" s="115" t="s">
        <v>983</v>
      </c>
      <c r="D61" s="114" t="s">
        <v>103</v>
      </c>
      <c r="E61" s="114" t="s">
        <v>664</v>
      </c>
      <c r="F61" s="115" t="s">
        <v>53</v>
      </c>
      <c r="G61" s="114" t="s">
        <v>0</v>
      </c>
      <c r="H61" s="114" t="s">
        <v>2</v>
      </c>
      <c r="I61" s="68" t="s">
        <v>644</v>
      </c>
      <c r="J61" s="4" t="s">
        <v>666</v>
      </c>
    </row>
    <row r="62" spans="1:10" ht="13.8">
      <c r="A62" s="49" t="s">
        <v>962</v>
      </c>
      <c r="B62" s="114" t="s">
        <v>791</v>
      </c>
      <c r="C62" s="115" t="s">
        <v>984</v>
      </c>
      <c r="D62" s="114" t="s">
        <v>103</v>
      </c>
      <c r="E62" s="114" t="s">
        <v>664</v>
      </c>
      <c r="F62" s="115" t="s">
        <v>53</v>
      </c>
      <c r="G62" s="114" t="s">
        <v>0</v>
      </c>
      <c r="H62" s="114" t="s">
        <v>2</v>
      </c>
      <c r="I62" s="68" t="s">
        <v>644</v>
      </c>
      <c r="J62" s="4" t="s">
        <v>666</v>
      </c>
    </row>
    <row r="63" spans="1:10" ht="13.8">
      <c r="A63" s="49" t="s">
        <v>963</v>
      </c>
      <c r="B63" s="114" t="s">
        <v>791</v>
      </c>
      <c r="C63" s="115" t="s">
        <v>983</v>
      </c>
      <c r="D63" s="114" t="s">
        <v>103</v>
      </c>
      <c r="E63" s="114" t="s">
        <v>664</v>
      </c>
      <c r="F63" s="115" t="s">
        <v>53</v>
      </c>
      <c r="G63" s="114" t="s">
        <v>0</v>
      </c>
      <c r="H63" s="114" t="s">
        <v>2</v>
      </c>
      <c r="I63" s="68" t="s">
        <v>644</v>
      </c>
      <c r="J63" s="4" t="s">
        <v>666</v>
      </c>
    </row>
    <row r="64" spans="1:10" ht="13.8">
      <c r="A64" s="55" t="s">
        <v>986</v>
      </c>
      <c r="B64" s="116" t="s">
        <v>771</v>
      </c>
      <c r="C64" s="117" t="s">
        <v>985</v>
      </c>
      <c r="D64" s="116" t="s">
        <v>7</v>
      </c>
      <c r="E64" s="116" t="s">
        <v>664</v>
      </c>
      <c r="F64" s="117" t="s">
        <v>37</v>
      </c>
      <c r="G64" s="116" t="s">
        <v>3</v>
      </c>
      <c r="H64" s="116" t="s">
        <v>1</v>
      </c>
      <c r="I64" s="68" t="s">
        <v>645</v>
      </c>
      <c r="J64" s="70" t="s">
        <v>665</v>
      </c>
    </row>
    <row r="65" spans="1:10" ht="13.8">
      <c r="A65" s="55" t="s">
        <v>987</v>
      </c>
      <c r="B65" s="116" t="s">
        <v>771</v>
      </c>
      <c r="C65" s="117" t="s">
        <v>1025</v>
      </c>
      <c r="D65" s="116" t="s">
        <v>7</v>
      </c>
      <c r="E65" s="116" t="s">
        <v>664</v>
      </c>
      <c r="F65" s="117" t="s">
        <v>37</v>
      </c>
      <c r="G65" s="116" t="s">
        <v>3</v>
      </c>
      <c r="H65" s="116" t="s">
        <v>1</v>
      </c>
      <c r="I65" s="68" t="s">
        <v>645</v>
      </c>
      <c r="J65" s="70" t="s">
        <v>665</v>
      </c>
    </row>
    <row r="66" spans="1:10" ht="13.8">
      <c r="A66" s="55" t="s">
        <v>988</v>
      </c>
      <c r="B66" s="116" t="s">
        <v>771</v>
      </c>
      <c r="C66" s="117" t="s">
        <v>1026</v>
      </c>
      <c r="D66" s="116" t="s">
        <v>7</v>
      </c>
      <c r="E66" s="116" t="s">
        <v>664</v>
      </c>
      <c r="F66" s="117" t="s">
        <v>37</v>
      </c>
      <c r="G66" s="116" t="s">
        <v>3</v>
      </c>
      <c r="H66" s="116" t="s">
        <v>1</v>
      </c>
      <c r="I66" s="68" t="s">
        <v>645</v>
      </c>
      <c r="J66" s="70" t="s">
        <v>665</v>
      </c>
    </row>
    <row r="67" spans="1:10" ht="13.8">
      <c r="A67" s="55" t="s">
        <v>989</v>
      </c>
      <c r="B67" s="116" t="s">
        <v>755</v>
      </c>
      <c r="C67" s="117" t="s">
        <v>1027</v>
      </c>
      <c r="D67" s="116" t="s">
        <v>7</v>
      </c>
      <c r="E67" s="116" t="s">
        <v>664</v>
      </c>
      <c r="F67" s="117" t="s">
        <v>37</v>
      </c>
      <c r="G67" s="116" t="s">
        <v>3</v>
      </c>
      <c r="H67" s="116" t="s">
        <v>1</v>
      </c>
      <c r="I67" s="68" t="s">
        <v>645</v>
      </c>
      <c r="J67" s="70" t="s">
        <v>665</v>
      </c>
    </row>
    <row r="68" spans="1:10" ht="13.8">
      <c r="A68" s="55" t="s">
        <v>990</v>
      </c>
      <c r="B68" s="116" t="s">
        <v>755</v>
      </c>
      <c r="C68" s="117" t="s">
        <v>1028</v>
      </c>
      <c r="D68" s="116" t="s">
        <v>7</v>
      </c>
      <c r="E68" s="116" t="s">
        <v>664</v>
      </c>
      <c r="F68" s="117" t="s">
        <v>37</v>
      </c>
      <c r="G68" s="116" t="s">
        <v>3</v>
      </c>
      <c r="H68" s="116" t="s">
        <v>1</v>
      </c>
      <c r="I68" s="68" t="s">
        <v>645</v>
      </c>
      <c r="J68" s="70" t="s">
        <v>665</v>
      </c>
    </row>
    <row r="69" spans="1:10" ht="13.8">
      <c r="A69" s="55" t="s">
        <v>991</v>
      </c>
      <c r="B69" s="116" t="s">
        <v>755</v>
      </c>
      <c r="C69" s="117" t="s">
        <v>1029</v>
      </c>
      <c r="D69" s="116" t="s">
        <v>7</v>
      </c>
      <c r="E69" s="116" t="s">
        <v>664</v>
      </c>
      <c r="F69" s="117" t="s">
        <v>37</v>
      </c>
      <c r="G69" s="116" t="s">
        <v>3</v>
      </c>
      <c r="H69" s="116" t="s">
        <v>1</v>
      </c>
      <c r="I69" s="68" t="s">
        <v>645</v>
      </c>
      <c r="J69" s="70" t="s">
        <v>665</v>
      </c>
    </row>
    <row r="70" spans="1:10" ht="13.8">
      <c r="A70" s="55" t="s">
        <v>992</v>
      </c>
      <c r="B70" s="116" t="s">
        <v>763</v>
      </c>
      <c r="C70" s="117" t="s">
        <v>1030</v>
      </c>
      <c r="D70" s="116" t="s">
        <v>7</v>
      </c>
      <c r="E70" s="116" t="s">
        <v>664</v>
      </c>
      <c r="F70" s="117" t="s">
        <v>37</v>
      </c>
      <c r="G70" s="116" t="s">
        <v>3</v>
      </c>
      <c r="H70" s="116" t="s">
        <v>1</v>
      </c>
      <c r="I70" s="68" t="s">
        <v>645</v>
      </c>
      <c r="J70" s="70" t="s">
        <v>665</v>
      </c>
    </row>
    <row r="71" spans="1:10" ht="13.8">
      <c r="A71" s="55" t="s">
        <v>993</v>
      </c>
      <c r="B71" s="116" t="s">
        <v>763</v>
      </c>
      <c r="C71" s="117" t="s">
        <v>1031</v>
      </c>
      <c r="D71" s="116" t="s">
        <v>7</v>
      </c>
      <c r="E71" s="116" t="s">
        <v>664</v>
      </c>
      <c r="F71" s="117" t="s">
        <v>37</v>
      </c>
      <c r="G71" s="116" t="s">
        <v>3</v>
      </c>
      <c r="H71" s="116" t="s">
        <v>1</v>
      </c>
      <c r="I71" s="68" t="s">
        <v>645</v>
      </c>
      <c r="J71" s="70" t="s">
        <v>665</v>
      </c>
    </row>
    <row r="72" spans="1:10" ht="13.8">
      <c r="A72" s="55" t="s">
        <v>994</v>
      </c>
      <c r="B72" s="116" t="s">
        <v>763</v>
      </c>
      <c r="C72" s="117" t="s">
        <v>1032</v>
      </c>
      <c r="D72" s="116" t="s">
        <v>7</v>
      </c>
      <c r="E72" s="116" t="s">
        <v>664</v>
      </c>
      <c r="F72" s="117" t="s">
        <v>37</v>
      </c>
      <c r="G72" s="116" t="s">
        <v>3</v>
      </c>
      <c r="H72" s="116" t="s">
        <v>1</v>
      </c>
      <c r="I72" s="68" t="s">
        <v>645</v>
      </c>
      <c r="J72" s="70" t="s">
        <v>665</v>
      </c>
    </row>
    <row r="73" spans="1:10" ht="13.8">
      <c r="A73" s="55" t="s">
        <v>995</v>
      </c>
      <c r="B73" s="116" t="s">
        <v>779</v>
      </c>
      <c r="C73" s="117" t="s">
        <v>1033</v>
      </c>
      <c r="D73" s="116" t="s">
        <v>8</v>
      </c>
      <c r="E73" s="116" t="s">
        <v>664</v>
      </c>
      <c r="F73" s="117" t="s">
        <v>37</v>
      </c>
      <c r="G73" s="116" t="s">
        <v>3</v>
      </c>
      <c r="H73" s="116" t="s">
        <v>1</v>
      </c>
      <c r="I73" s="68" t="s">
        <v>645</v>
      </c>
      <c r="J73" s="70" t="s">
        <v>665</v>
      </c>
    </row>
    <row r="74" spans="1:10" ht="13.8">
      <c r="A74" s="55" t="s">
        <v>996</v>
      </c>
      <c r="B74" s="116" t="s">
        <v>779</v>
      </c>
      <c r="C74" s="117" t="s">
        <v>1034</v>
      </c>
      <c r="D74" s="116" t="s">
        <v>8</v>
      </c>
      <c r="E74" s="116" t="s">
        <v>664</v>
      </c>
      <c r="F74" s="117" t="s">
        <v>37</v>
      </c>
      <c r="G74" s="116" t="s">
        <v>3</v>
      </c>
      <c r="H74" s="116" t="s">
        <v>1</v>
      </c>
      <c r="I74" s="68" t="s">
        <v>645</v>
      </c>
      <c r="J74" s="70" t="s">
        <v>665</v>
      </c>
    </row>
    <row r="75" spans="1:10" ht="13.8">
      <c r="A75" s="55" t="s">
        <v>997</v>
      </c>
      <c r="B75" s="116" t="s">
        <v>779</v>
      </c>
      <c r="C75" s="117" t="s">
        <v>1035</v>
      </c>
      <c r="D75" s="116" t="s">
        <v>8</v>
      </c>
      <c r="E75" s="116" t="s">
        <v>664</v>
      </c>
      <c r="F75" s="117" t="s">
        <v>37</v>
      </c>
      <c r="G75" s="116" t="s">
        <v>3</v>
      </c>
      <c r="H75" s="116" t="s">
        <v>1</v>
      </c>
      <c r="I75" s="68" t="s">
        <v>645</v>
      </c>
      <c r="J75" s="70" t="s">
        <v>665</v>
      </c>
    </row>
    <row r="76" spans="1:10" ht="13.8">
      <c r="A76" s="55" t="s">
        <v>998</v>
      </c>
      <c r="B76" s="116" t="s">
        <v>765</v>
      </c>
      <c r="C76" s="117" t="s">
        <v>1036</v>
      </c>
      <c r="D76" s="116" t="s">
        <v>8</v>
      </c>
      <c r="E76" s="116" t="s">
        <v>664</v>
      </c>
      <c r="F76" s="117" t="s">
        <v>37</v>
      </c>
      <c r="G76" s="116" t="s">
        <v>3</v>
      </c>
      <c r="H76" s="116" t="s">
        <v>1</v>
      </c>
      <c r="I76" s="68" t="s">
        <v>645</v>
      </c>
      <c r="J76" s="70" t="s">
        <v>665</v>
      </c>
    </row>
    <row r="77" spans="1:10" ht="13.8">
      <c r="A77" s="55" t="s">
        <v>999</v>
      </c>
      <c r="B77" s="116" t="s">
        <v>765</v>
      </c>
      <c r="C77" s="117" t="s">
        <v>1037</v>
      </c>
      <c r="D77" s="116" t="s">
        <v>8</v>
      </c>
      <c r="E77" s="116" t="s">
        <v>664</v>
      </c>
      <c r="F77" s="117" t="s">
        <v>37</v>
      </c>
      <c r="G77" s="116" t="s">
        <v>3</v>
      </c>
      <c r="H77" s="116" t="s">
        <v>1</v>
      </c>
      <c r="I77" s="68" t="s">
        <v>645</v>
      </c>
      <c r="J77" s="70" t="s">
        <v>665</v>
      </c>
    </row>
    <row r="78" spans="1:10" ht="13.8">
      <c r="A78" s="55" t="s">
        <v>1000</v>
      </c>
      <c r="B78" s="116" t="s">
        <v>765</v>
      </c>
      <c r="C78" s="117" t="s">
        <v>1038</v>
      </c>
      <c r="D78" s="116" t="s">
        <v>8</v>
      </c>
      <c r="E78" s="116" t="s">
        <v>664</v>
      </c>
      <c r="F78" s="117" t="s">
        <v>37</v>
      </c>
      <c r="G78" s="116" t="s">
        <v>3</v>
      </c>
      <c r="H78" s="116" t="s">
        <v>1</v>
      </c>
      <c r="I78" s="68" t="s">
        <v>645</v>
      </c>
      <c r="J78" s="70" t="s">
        <v>665</v>
      </c>
    </row>
    <row r="79" spans="1:10" ht="13.8">
      <c r="A79" s="55" t="s">
        <v>1001</v>
      </c>
      <c r="B79" s="116" t="s">
        <v>767</v>
      </c>
      <c r="C79" s="117" t="s">
        <v>1039</v>
      </c>
      <c r="D79" s="116" t="s">
        <v>7</v>
      </c>
      <c r="E79" s="116" t="s">
        <v>664</v>
      </c>
      <c r="F79" s="117" t="s">
        <v>37</v>
      </c>
      <c r="G79" s="116" t="s">
        <v>3</v>
      </c>
      <c r="H79" s="116" t="s">
        <v>1</v>
      </c>
      <c r="I79" s="68" t="s">
        <v>645</v>
      </c>
      <c r="J79" s="70" t="s">
        <v>665</v>
      </c>
    </row>
    <row r="80" spans="1:10" ht="13.8">
      <c r="A80" s="55" t="s">
        <v>1002</v>
      </c>
      <c r="B80" s="116" t="s">
        <v>767</v>
      </c>
      <c r="C80" s="117" t="s">
        <v>1040</v>
      </c>
      <c r="D80" s="116" t="s">
        <v>7</v>
      </c>
      <c r="E80" s="116" t="s">
        <v>664</v>
      </c>
      <c r="F80" s="117" t="s">
        <v>37</v>
      </c>
      <c r="G80" s="116" t="s">
        <v>3</v>
      </c>
      <c r="H80" s="116" t="s">
        <v>1</v>
      </c>
      <c r="I80" s="68" t="s">
        <v>645</v>
      </c>
      <c r="J80" s="70" t="s">
        <v>665</v>
      </c>
    </row>
    <row r="81" spans="1:10" ht="13.8">
      <c r="A81" s="55" t="s">
        <v>1003</v>
      </c>
      <c r="B81" s="116" t="s">
        <v>767</v>
      </c>
      <c r="C81" s="117" t="s">
        <v>1041</v>
      </c>
      <c r="D81" s="116" t="s">
        <v>7</v>
      </c>
      <c r="E81" s="116" t="s">
        <v>664</v>
      </c>
      <c r="F81" s="117" t="s">
        <v>37</v>
      </c>
      <c r="G81" s="116" t="s">
        <v>3</v>
      </c>
      <c r="H81" s="116" t="s">
        <v>1</v>
      </c>
      <c r="I81" s="68" t="s">
        <v>645</v>
      </c>
      <c r="J81" s="70" t="s">
        <v>665</v>
      </c>
    </row>
    <row r="82" spans="1:10" ht="13.8">
      <c r="A82" s="55" t="s">
        <v>1004</v>
      </c>
      <c r="B82" s="116" t="s">
        <v>777</v>
      </c>
      <c r="C82" s="117" t="s">
        <v>1042</v>
      </c>
      <c r="D82" s="116" t="s">
        <v>8</v>
      </c>
      <c r="E82" s="116" t="s">
        <v>664</v>
      </c>
      <c r="F82" s="117" t="s">
        <v>37</v>
      </c>
      <c r="G82" s="116" t="s">
        <v>3</v>
      </c>
      <c r="H82" s="116" t="s">
        <v>1</v>
      </c>
      <c r="I82" s="68" t="s">
        <v>645</v>
      </c>
      <c r="J82" s="70" t="s">
        <v>665</v>
      </c>
    </row>
    <row r="83" spans="1:10" ht="13.8">
      <c r="A83" s="55" t="s">
        <v>1005</v>
      </c>
      <c r="B83" s="116" t="s">
        <v>777</v>
      </c>
      <c r="C83" s="117" t="s">
        <v>1043</v>
      </c>
      <c r="D83" s="116" t="s">
        <v>8</v>
      </c>
      <c r="E83" s="116" t="s">
        <v>664</v>
      </c>
      <c r="F83" s="117" t="s">
        <v>37</v>
      </c>
      <c r="G83" s="116" t="s">
        <v>3</v>
      </c>
      <c r="H83" s="116" t="s">
        <v>1</v>
      </c>
      <c r="I83" s="68" t="s">
        <v>645</v>
      </c>
      <c r="J83" s="70" t="s">
        <v>665</v>
      </c>
    </row>
    <row r="84" spans="1:10" ht="13.8">
      <c r="A84" s="55" t="s">
        <v>1006</v>
      </c>
      <c r="B84" s="116" t="s">
        <v>777</v>
      </c>
      <c r="C84" s="117" t="s">
        <v>1044</v>
      </c>
      <c r="D84" s="116" t="s">
        <v>8</v>
      </c>
      <c r="E84" s="116" t="s">
        <v>664</v>
      </c>
      <c r="F84" s="117" t="s">
        <v>37</v>
      </c>
      <c r="G84" s="116" t="s">
        <v>3</v>
      </c>
      <c r="H84" s="116" t="s">
        <v>1</v>
      </c>
      <c r="I84" s="68" t="s">
        <v>645</v>
      </c>
      <c r="J84" s="70" t="s">
        <v>665</v>
      </c>
    </row>
    <row r="85" spans="1:10" ht="13.8">
      <c r="A85" s="55" t="s">
        <v>1007</v>
      </c>
      <c r="B85" s="116" t="s">
        <v>783</v>
      </c>
      <c r="C85" s="117" t="s">
        <v>1045</v>
      </c>
      <c r="D85" s="116" t="s">
        <v>8</v>
      </c>
      <c r="E85" s="116" t="s">
        <v>664</v>
      </c>
      <c r="F85" s="117" t="s">
        <v>37</v>
      </c>
      <c r="G85" s="116" t="s">
        <v>3</v>
      </c>
      <c r="H85" s="116" t="s">
        <v>1</v>
      </c>
      <c r="I85" s="68" t="s">
        <v>645</v>
      </c>
      <c r="J85" s="70" t="s">
        <v>665</v>
      </c>
    </row>
    <row r="86" spans="1:10" ht="13.8">
      <c r="A86" s="55" t="s">
        <v>1008</v>
      </c>
      <c r="B86" s="116" t="s">
        <v>783</v>
      </c>
      <c r="C86" s="117" t="s">
        <v>1046</v>
      </c>
      <c r="D86" s="116" t="s">
        <v>8</v>
      </c>
      <c r="E86" s="116" t="s">
        <v>664</v>
      </c>
      <c r="F86" s="117" t="s">
        <v>37</v>
      </c>
      <c r="G86" s="116" t="s">
        <v>3</v>
      </c>
      <c r="H86" s="116" t="s">
        <v>1</v>
      </c>
      <c r="I86" s="68" t="s">
        <v>645</v>
      </c>
      <c r="J86" s="70" t="s">
        <v>665</v>
      </c>
    </row>
    <row r="87" spans="1:10" ht="13.8">
      <c r="A87" s="55" t="s">
        <v>1009</v>
      </c>
      <c r="B87" s="116" t="s">
        <v>783</v>
      </c>
      <c r="C87" s="117" t="s">
        <v>1047</v>
      </c>
      <c r="D87" s="116" t="s">
        <v>8</v>
      </c>
      <c r="E87" s="116" t="s">
        <v>664</v>
      </c>
      <c r="F87" s="117" t="s">
        <v>37</v>
      </c>
      <c r="G87" s="116" t="s">
        <v>3</v>
      </c>
      <c r="H87" s="116" t="s">
        <v>1</v>
      </c>
      <c r="I87" s="68" t="s">
        <v>645</v>
      </c>
      <c r="J87" s="70" t="s">
        <v>665</v>
      </c>
    </row>
    <row r="88" spans="1:10" ht="13.8">
      <c r="A88" s="55" t="s">
        <v>1010</v>
      </c>
      <c r="B88" s="116" t="s">
        <v>789</v>
      </c>
      <c r="C88" s="117" t="s">
        <v>1048</v>
      </c>
      <c r="D88" s="116" t="s">
        <v>49</v>
      </c>
      <c r="E88" s="116" t="s">
        <v>664</v>
      </c>
      <c r="F88" s="117" t="s">
        <v>51</v>
      </c>
      <c r="G88" s="116" t="s">
        <v>0</v>
      </c>
      <c r="H88" s="116" t="s">
        <v>2</v>
      </c>
      <c r="I88" s="68" t="s">
        <v>644</v>
      </c>
      <c r="J88" s="4" t="s">
        <v>666</v>
      </c>
    </row>
    <row r="89" spans="1:10" ht="13.8">
      <c r="A89" s="55" t="s">
        <v>1011</v>
      </c>
      <c r="B89" s="116" t="s">
        <v>789</v>
      </c>
      <c r="C89" s="117" t="s">
        <v>1049</v>
      </c>
      <c r="D89" s="116" t="s">
        <v>49</v>
      </c>
      <c r="E89" s="116" t="s">
        <v>664</v>
      </c>
      <c r="F89" s="117" t="s">
        <v>51</v>
      </c>
      <c r="G89" s="116" t="s">
        <v>0</v>
      </c>
      <c r="H89" s="116" t="s">
        <v>2</v>
      </c>
      <c r="I89" s="68" t="s">
        <v>644</v>
      </c>
      <c r="J89" s="4" t="s">
        <v>666</v>
      </c>
    </row>
    <row r="90" spans="1:10" ht="13.8">
      <c r="A90" s="55" t="s">
        <v>1012</v>
      </c>
      <c r="B90" s="116" t="s">
        <v>789</v>
      </c>
      <c r="C90" s="117" t="s">
        <v>1050</v>
      </c>
      <c r="D90" s="116" t="s">
        <v>49</v>
      </c>
      <c r="E90" s="116" t="s">
        <v>664</v>
      </c>
      <c r="F90" s="117" t="s">
        <v>51</v>
      </c>
      <c r="G90" s="116" t="s">
        <v>0</v>
      </c>
      <c r="H90" s="116" t="s">
        <v>2</v>
      </c>
      <c r="I90" s="68" t="s">
        <v>644</v>
      </c>
      <c r="J90" s="4" t="s">
        <v>666</v>
      </c>
    </row>
    <row r="91" spans="1:10" ht="13.8">
      <c r="A91" s="55" t="s">
        <v>1013</v>
      </c>
      <c r="B91" s="116" t="s">
        <v>769</v>
      </c>
      <c r="C91" s="117" t="s">
        <v>1051</v>
      </c>
      <c r="D91" s="116" t="s">
        <v>8</v>
      </c>
      <c r="E91" s="116" t="s">
        <v>664</v>
      </c>
      <c r="F91" s="117" t="s">
        <v>37</v>
      </c>
      <c r="G91" s="116" t="s">
        <v>3</v>
      </c>
      <c r="H91" s="116" t="s">
        <v>1</v>
      </c>
      <c r="I91" s="68" t="s">
        <v>645</v>
      </c>
      <c r="J91" s="70" t="s">
        <v>665</v>
      </c>
    </row>
    <row r="92" spans="1:10" ht="13.8">
      <c r="A92" s="55" t="s">
        <v>1014</v>
      </c>
      <c r="B92" s="116" t="s">
        <v>769</v>
      </c>
      <c r="C92" s="117" t="s">
        <v>1052</v>
      </c>
      <c r="D92" s="116" t="s">
        <v>8</v>
      </c>
      <c r="E92" s="116" t="s">
        <v>664</v>
      </c>
      <c r="F92" s="117" t="s">
        <v>37</v>
      </c>
      <c r="G92" s="116" t="s">
        <v>3</v>
      </c>
      <c r="H92" s="116" t="s">
        <v>1</v>
      </c>
      <c r="I92" s="68" t="s">
        <v>645</v>
      </c>
      <c r="J92" s="70" t="s">
        <v>665</v>
      </c>
    </row>
    <row r="93" spans="1:10" ht="13.8">
      <c r="A93" s="55" t="s">
        <v>1015</v>
      </c>
      <c r="B93" s="116" t="s">
        <v>769</v>
      </c>
      <c r="C93" s="117" t="s">
        <v>1053</v>
      </c>
      <c r="D93" s="116" t="s">
        <v>8</v>
      </c>
      <c r="E93" s="116" t="s">
        <v>664</v>
      </c>
      <c r="F93" s="117" t="s">
        <v>37</v>
      </c>
      <c r="G93" s="116" t="s">
        <v>3</v>
      </c>
      <c r="H93" s="116" t="s">
        <v>1</v>
      </c>
      <c r="I93" s="68" t="s">
        <v>645</v>
      </c>
      <c r="J93" s="70" t="s">
        <v>665</v>
      </c>
    </row>
    <row r="94" spans="1:10" ht="13.8">
      <c r="A94" s="55" t="s">
        <v>1016</v>
      </c>
      <c r="B94" s="116" t="s">
        <v>876</v>
      </c>
      <c r="C94" s="117" t="s">
        <v>1054</v>
      </c>
      <c r="D94" s="116" t="s">
        <v>103</v>
      </c>
      <c r="E94" s="116" t="s">
        <v>664</v>
      </c>
      <c r="F94" s="117" t="s">
        <v>37</v>
      </c>
      <c r="G94" s="116" t="s">
        <v>3</v>
      </c>
      <c r="H94" s="116" t="s">
        <v>1</v>
      </c>
      <c r="I94" s="68" t="s">
        <v>645</v>
      </c>
      <c r="J94" s="70" t="s">
        <v>665</v>
      </c>
    </row>
    <row r="95" spans="1:10" ht="13.8">
      <c r="A95" s="55" t="s">
        <v>1017</v>
      </c>
      <c r="B95" s="116" t="s">
        <v>876</v>
      </c>
      <c r="C95" s="117" t="s">
        <v>1055</v>
      </c>
      <c r="D95" s="116" t="s">
        <v>103</v>
      </c>
      <c r="E95" s="116" t="s">
        <v>664</v>
      </c>
      <c r="F95" s="117" t="s">
        <v>37</v>
      </c>
      <c r="G95" s="116" t="s">
        <v>3</v>
      </c>
      <c r="H95" s="116" t="s">
        <v>1</v>
      </c>
      <c r="I95" s="68" t="s">
        <v>645</v>
      </c>
      <c r="J95" s="70" t="s">
        <v>665</v>
      </c>
    </row>
    <row r="96" spans="1:10" ht="13.8">
      <c r="A96" s="55" t="s">
        <v>1018</v>
      </c>
      <c r="B96" s="116" t="s">
        <v>876</v>
      </c>
      <c r="C96" s="117" t="s">
        <v>1056</v>
      </c>
      <c r="D96" s="116" t="s">
        <v>103</v>
      </c>
      <c r="E96" s="116" t="s">
        <v>664</v>
      </c>
      <c r="F96" s="117" t="s">
        <v>37</v>
      </c>
      <c r="G96" s="116" t="s">
        <v>3</v>
      </c>
      <c r="H96" s="116" t="s">
        <v>1</v>
      </c>
      <c r="I96" s="68" t="s">
        <v>645</v>
      </c>
      <c r="J96" s="70" t="s">
        <v>665</v>
      </c>
    </row>
    <row r="97" spans="1:10" ht="13.8">
      <c r="A97" s="55" t="s">
        <v>1019</v>
      </c>
      <c r="B97" s="116" t="s">
        <v>785</v>
      </c>
      <c r="C97" s="117" t="s">
        <v>1057</v>
      </c>
      <c r="D97" s="116" t="s">
        <v>112</v>
      </c>
      <c r="E97" s="116" t="s">
        <v>664</v>
      </c>
      <c r="F97" s="117" t="s">
        <v>51</v>
      </c>
      <c r="G97" s="116" t="s">
        <v>0</v>
      </c>
      <c r="H97" s="116" t="s">
        <v>2</v>
      </c>
      <c r="I97" s="68" t="s">
        <v>644</v>
      </c>
      <c r="J97" s="4" t="s">
        <v>666</v>
      </c>
    </row>
    <row r="98" spans="1:10" ht="13.8">
      <c r="A98" s="55" t="s">
        <v>1020</v>
      </c>
      <c r="B98" s="116" t="s">
        <v>785</v>
      </c>
      <c r="C98" s="117" t="s">
        <v>1058</v>
      </c>
      <c r="D98" s="116" t="s">
        <v>112</v>
      </c>
      <c r="E98" s="116" t="s">
        <v>664</v>
      </c>
      <c r="F98" s="117" t="s">
        <v>51</v>
      </c>
      <c r="G98" s="116" t="s">
        <v>0</v>
      </c>
      <c r="H98" s="116" t="s">
        <v>2</v>
      </c>
      <c r="I98" s="68" t="s">
        <v>644</v>
      </c>
      <c r="J98" s="4" t="s">
        <v>666</v>
      </c>
    </row>
    <row r="99" spans="1:10" ht="13.8">
      <c r="A99" s="55" t="s">
        <v>1021</v>
      </c>
      <c r="B99" s="116" t="s">
        <v>785</v>
      </c>
      <c r="C99" s="117" t="s">
        <v>1059</v>
      </c>
      <c r="D99" s="116" t="s">
        <v>112</v>
      </c>
      <c r="E99" s="116" t="s">
        <v>664</v>
      </c>
      <c r="F99" s="117" t="s">
        <v>51</v>
      </c>
      <c r="G99" s="116" t="s">
        <v>0</v>
      </c>
      <c r="H99" s="116" t="s">
        <v>2</v>
      </c>
      <c r="I99" s="68" t="s">
        <v>644</v>
      </c>
      <c r="J99" s="4" t="s">
        <v>666</v>
      </c>
    </row>
    <row r="100" spans="1:10" ht="13.8">
      <c r="A100" s="55" t="s">
        <v>1022</v>
      </c>
      <c r="B100" s="116" t="s">
        <v>791</v>
      </c>
      <c r="C100" s="117" t="s">
        <v>1060</v>
      </c>
      <c r="D100" s="116" t="s">
        <v>49</v>
      </c>
      <c r="E100" s="116" t="s">
        <v>664</v>
      </c>
      <c r="F100" s="117" t="s">
        <v>51</v>
      </c>
      <c r="G100" s="116" t="s">
        <v>0</v>
      </c>
      <c r="H100" s="116" t="s">
        <v>2</v>
      </c>
      <c r="I100" s="68" t="s">
        <v>644</v>
      </c>
      <c r="J100" s="4" t="s">
        <v>666</v>
      </c>
    </row>
    <row r="101" spans="1:10" ht="13.8">
      <c r="A101" s="55" t="s">
        <v>1023</v>
      </c>
      <c r="B101" s="116" t="s">
        <v>791</v>
      </c>
      <c r="C101" s="117" t="s">
        <v>1061</v>
      </c>
      <c r="D101" s="116" t="s">
        <v>49</v>
      </c>
      <c r="E101" s="116" t="s">
        <v>664</v>
      </c>
      <c r="F101" s="117" t="s">
        <v>51</v>
      </c>
      <c r="G101" s="116" t="s">
        <v>0</v>
      </c>
      <c r="H101" s="116" t="s">
        <v>2</v>
      </c>
      <c r="I101" s="68" t="s">
        <v>644</v>
      </c>
      <c r="J101" s="4" t="s">
        <v>666</v>
      </c>
    </row>
    <row r="102" spans="1:10" ht="13.8">
      <c r="A102" s="55" t="s">
        <v>1024</v>
      </c>
      <c r="B102" s="116" t="s">
        <v>791</v>
      </c>
      <c r="C102" s="117" t="s">
        <v>1062</v>
      </c>
      <c r="D102" s="116" t="s">
        <v>49</v>
      </c>
      <c r="E102" s="116" t="s">
        <v>664</v>
      </c>
      <c r="F102" s="117" t="s">
        <v>51</v>
      </c>
      <c r="G102" s="116" t="s">
        <v>0</v>
      </c>
      <c r="H102" s="116" t="s">
        <v>2</v>
      </c>
      <c r="I102" s="68" t="s">
        <v>644</v>
      </c>
      <c r="J102" s="4" t="s">
        <v>666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9"/>
  <sheetViews>
    <sheetView topLeftCell="A22" workbookViewId="0">
      <selection activeCell="G49" sqref="G49"/>
    </sheetView>
  </sheetViews>
  <sheetFormatPr defaultRowHeight="13.2"/>
  <cols>
    <col min="1" max="1" width="13.44140625" bestFit="1" customWidth="1"/>
    <col min="2" max="2" width="9.88671875" bestFit="1" customWidth="1"/>
    <col min="3" max="3" width="10" bestFit="1" customWidth="1"/>
    <col min="4" max="4" width="10.5546875" bestFit="1" customWidth="1"/>
    <col min="8" max="8" width="10.33203125" bestFit="1" customWidth="1"/>
    <col min="9" max="9" width="11.21875" bestFit="1" customWidth="1"/>
  </cols>
  <sheetData>
    <row r="1" spans="1:10" ht="21">
      <c r="A1" s="17" t="s">
        <v>208</v>
      </c>
      <c r="B1" s="12" t="s">
        <v>61</v>
      </c>
      <c r="C1" s="13" t="s">
        <v>60</v>
      </c>
      <c r="D1" s="14" t="s">
        <v>59</v>
      </c>
      <c r="E1" s="13" t="s">
        <v>64</v>
      </c>
      <c r="F1" s="15" t="s">
        <v>62</v>
      </c>
      <c r="G1" s="16" t="s">
        <v>63</v>
      </c>
      <c r="I1" s="71" t="s">
        <v>660</v>
      </c>
    </row>
    <row r="2" spans="1:10" s="1" customFormat="1" ht="13.8">
      <c r="A2" s="176" t="s">
        <v>1761</v>
      </c>
      <c r="B2" s="177" t="s">
        <v>1763</v>
      </c>
      <c r="C2" s="178" t="s">
        <v>6</v>
      </c>
      <c r="D2" s="10" t="s">
        <v>37</v>
      </c>
      <c r="E2" s="9" t="s">
        <v>664</v>
      </c>
      <c r="F2" s="11" t="s">
        <v>3</v>
      </c>
      <c r="G2" s="11" t="s">
        <v>3</v>
      </c>
      <c r="H2" s="68" t="s">
        <v>645</v>
      </c>
      <c r="I2" s="4" t="str">
        <f>VLOOKUP(C2,WM!$A$1:$B$10,2,FALSE)</f>
        <v>WCU115+BOX</v>
      </c>
      <c r="J2" s="1" t="s">
        <v>665</v>
      </c>
    </row>
    <row r="3" spans="1:10" s="1" customFormat="1" ht="13.8">
      <c r="A3" s="218" t="s">
        <v>1883</v>
      </c>
      <c r="B3" s="177"/>
      <c r="C3" s="178"/>
      <c r="D3" s="10"/>
      <c r="E3" s="9"/>
      <c r="F3" s="11"/>
      <c r="G3" s="11"/>
      <c r="H3" s="68"/>
      <c r="I3" s="4"/>
    </row>
    <row r="4" spans="1:10" s="3" customFormat="1" ht="13.8">
      <c r="A4" s="9" t="s">
        <v>190</v>
      </c>
      <c r="B4" s="9" t="s">
        <v>65</v>
      </c>
      <c r="C4" s="9" t="s">
        <v>10</v>
      </c>
      <c r="D4" s="10" t="s">
        <v>12</v>
      </c>
      <c r="E4" s="9" t="s">
        <v>664</v>
      </c>
      <c r="F4" s="11" t="s">
        <v>3</v>
      </c>
      <c r="G4" s="11" t="s">
        <v>3</v>
      </c>
      <c r="H4" s="68" t="s">
        <v>645</v>
      </c>
      <c r="I4" s="4" t="str">
        <f>VLOOKUP(C4,WM!$A$1:$B$10,2,FALSE)</f>
        <v>WCU32+BOX</v>
      </c>
      <c r="J4" s="4" t="s">
        <v>665</v>
      </c>
    </row>
    <row r="5" spans="1:10" s="3" customFormat="1" ht="13.8">
      <c r="A5" s="9" t="s">
        <v>191</v>
      </c>
      <c r="B5" s="9" t="s">
        <v>67</v>
      </c>
      <c r="C5" s="9" t="s">
        <v>66</v>
      </c>
      <c r="D5" s="10" t="s">
        <v>12</v>
      </c>
      <c r="E5" s="9" t="s">
        <v>664</v>
      </c>
      <c r="F5" s="11" t="s">
        <v>3</v>
      </c>
      <c r="G5" s="11" t="s">
        <v>3</v>
      </c>
      <c r="H5" s="68" t="s">
        <v>645</v>
      </c>
      <c r="I5" s="4" t="str">
        <f>VLOOKUP(C5,WM!$A$1:$B$10,2,FALSE)</f>
        <v>WCU25+BOX</v>
      </c>
      <c r="J5" s="4" t="s">
        <v>665</v>
      </c>
    </row>
    <row r="6" spans="1:10" s="3" customFormat="1" ht="13.8">
      <c r="A6" s="9" t="s">
        <v>206</v>
      </c>
      <c r="B6" s="9" t="s">
        <v>68</v>
      </c>
      <c r="C6" s="9" t="s">
        <v>10</v>
      </c>
      <c r="D6" s="10" t="s">
        <v>12</v>
      </c>
      <c r="E6" s="9" t="s">
        <v>664</v>
      </c>
      <c r="F6" s="11" t="s">
        <v>3</v>
      </c>
      <c r="G6" s="11" t="s">
        <v>17</v>
      </c>
      <c r="H6" s="68" t="s">
        <v>645</v>
      </c>
      <c r="I6" s="4" t="str">
        <f>VLOOKUP(C6,WM!$A$1:$B$10,2,FALSE)</f>
        <v>WCU32+BOX</v>
      </c>
      <c r="J6" s="4" t="s">
        <v>665</v>
      </c>
    </row>
    <row r="7" spans="1:10" s="3" customFormat="1" ht="13.8">
      <c r="A7" s="9" t="s">
        <v>192</v>
      </c>
      <c r="B7" s="9" t="s">
        <v>69</v>
      </c>
      <c r="C7" s="9" t="s">
        <v>10</v>
      </c>
      <c r="D7" s="10" t="s">
        <v>12</v>
      </c>
      <c r="E7" s="9" t="s">
        <v>664</v>
      </c>
      <c r="F7" s="11" t="s">
        <v>3</v>
      </c>
      <c r="G7" s="11" t="s">
        <v>3</v>
      </c>
      <c r="H7" s="68" t="s">
        <v>645</v>
      </c>
      <c r="I7" s="4" t="str">
        <f>VLOOKUP(C7,WM!$A$1:$B$10,2,FALSE)</f>
        <v>WCU32+BOX</v>
      </c>
      <c r="J7" s="4" t="s">
        <v>665</v>
      </c>
    </row>
    <row r="8" spans="1:10" s="3" customFormat="1" ht="13.8">
      <c r="A8" s="9" t="s">
        <v>193</v>
      </c>
      <c r="B8" s="9" t="s">
        <v>70</v>
      </c>
      <c r="C8" s="9" t="s">
        <v>10</v>
      </c>
      <c r="D8" s="10" t="s">
        <v>12</v>
      </c>
      <c r="E8" s="9" t="s">
        <v>664</v>
      </c>
      <c r="F8" s="11" t="s">
        <v>3</v>
      </c>
      <c r="G8" s="11" t="s">
        <v>3</v>
      </c>
      <c r="H8" s="68" t="s">
        <v>645</v>
      </c>
      <c r="I8" s="4" t="str">
        <f>VLOOKUP(C8,WM!$A$1:$B$10,2,FALSE)</f>
        <v>WCU32+BOX</v>
      </c>
      <c r="J8" s="4" t="s">
        <v>665</v>
      </c>
    </row>
    <row r="9" spans="1:10" s="3" customFormat="1" ht="13.8">
      <c r="A9" s="9" t="s">
        <v>194</v>
      </c>
      <c r="B9" s="9" t="s">
        <v>71</v>
      </c>
      <c r="C9" s="9" t="s">
        <v>14</v>
      </c>
      <c r="D9" s="10" t="s">
        <v>12</v>
      </c>
      <c r="E9" s="9" t="s">
        <v>664</v>
      </c>
      <c r="F9" s="11" t="s">
        <v>3</v>
      </c>
      <c r="G9" s="11" t="s">
        <v>3</v>
      </c>
      <c r="H9" s="68" t="s">
        <v>645</v>
      </c>
      <c r="I9" s="4" t="str">
        <f>VLOOKUP(C9,WM!$A$1:$B$10,2,FALSE)</f>
        <v>WCU45+BOX</v>
      </c>
      <c r="J9" s="4" t="s">
        <v>665</v>
      </c>
    </row>
    <row r="10" spans="1:10" s="3" customFormat="1" ht="13.8">
      <c r="A10" s="9" t="s">
        <v>195</v>
      </c>
      <c r="B10" s="9" t="s">
        <v>9</v>
      </c>
      <c r="C10" s="9" t="s">
        <v>4</v>
      </c>
      <c r="D10" s="10" t="s">
        <v>12</v>
      </c>
      <c r="E10" s="9" t="s">
        <v>664</v>
      </c>
      <c r="F10" s="11" t="s">
        <v>3</v>
      </c>
      <c r="G10" s="11" t="s">
        <v>3</v>
      </c>
      <c r="H10" s="68" t="s">
        <v>645</v>
      </c>
      <c r="I10" s="4" t="str">
        <f>VLOOKUP(C10,WM!$A$1:$B$10,2,FALSE)</f>
        <v>WCU65+BOX</v>
      </c>
      <c r="J10" s="4" t="s">
        <v>665</v>
      </c>
    </row>
    <row r="11" spans="1:10" s="3" customFormat="1" ht="13.8">
      <c r="A11" s="9" t="s">
        <v>196</v>
      </c>
      <c r="B11" s="9" t="s">
        <v>72</v>
      </c>
      <c r="C11" s="9" t="s">
        <v>5</v>
      </c>
      <c r="D11" s="10" t="s">
        <v>23</v>
      </c>
      <c r="E11" s="9" t="s">
        <v>664</v>
      </c>
      <c r="F11" s="11" t="s">
        <v>3</v>
      </c>
      <c r="G11" s="11" t="s">
        <v>3</v>
      </c>
      <c r="H11" s="68" t="s">
        <v>645</v>
      </c>
      <c r="I11" s="4" t="str">
        <f>VLOOKUP(C11,WM!$A$1:$B$10,2,FALSE)</f>
        <v>WCU90+BOX</v>
      </c>
      <c r="J11" s="4" t="s">
        <v>665</v>
      </c>
    </row>
    <row r="12" spans="1:10" s="3" customFormat="1" ht="13.8">
      <c r="A12" s="9" t="s">
        <v>197</v>
      </c>
      <c r="B12" s="9" t="s">
        <v>73</v>
      </c>
      <c r="C12" s="9" t="s">
        <v>6</v>
      </c>
      <c r="D12" s="10" t="s">
        <v>23</v>
      </c>
      <c r="E12" s="9" t="s">
        <v>664</v>
      </c>
      <c r="F12" s="11" t="s">
        <v>3</v>
      </c>
      <c r="G12" s="11" t="s">
        <v>3</v>
      </c>
      <c r="H12" s="68" t="s">
        <v>645</v>
      </c>
      <c r="I12" s="4" t="str">
        <f>VLOOKUP(C12,WM!$A$1:$B$10,2,FALSE)</f>
        <v>WCU115+BOX</v>
      </c>
      <c r="J12" s="4" t="s">
        <v>665</v>
      </c>
    </row>
    <row r="13" spans="1:10" s="3" customFormat="1" ht="13.8">
      <c r="A13" s="9" t="s">
        <v>198</v>
      </c>
      <c r="B13" s="9" t="s">
        <v>74</v>
      </c>
      <c r="C13" s="9" t="s">
        <v>6</v>
      </c>
      <c r="D13" s="10" t="s">
        <v>37</v>
      </c>
      <c r="E13" s="9" t="s">
        <v>664</v>
      </c>
      <c r="F13" s="11" t="s">
        <v>3</v>
      </c>
      <c r="G13" s="11" t="s">
        <v>3</v>
      </c>
      <c r="H13" s="68" t="s">
        <v>645</v>
      </c>
      <c r="I13" s="4" t="str">
        <f>VLOOKUP(C13,WM!$A$1:$B$10,2,FALSE)</f>
        <v>WCU115+BOX</v>
      </c>
      <c r="J13" s="4" t="s">
        <v>665</v>
      </c>
    </row>
    <row r="14" spans="1:10" s="3" customFormat="1" ht="13.8">
      <c r="A14" s="9" t="s">
        <v>199</v>
      </c>
      <c r="B14" s="9" t="s">
        <v>75</v>
      </c>
      <c r="C14" s="9" t="s">
        <v>7</v>
      </c>
      <c r="D14" s="10" t="s">
        <v>37</v>
      </c>
      <c r="E14" s="9" t="s">
        <v>664</v>
      </c>
      <c r="F14" s="11" t="s">
        <v>3</v>
      </c>
      <c r="G14" s="11" t="s">
        <v>3</v>
      </c>
      <c r="H14" s="68" t="s">
        <v>645</v>
      </c>
      <c r="I14" s="4" t="str">
        <f>VLOOKUP(C14,WM!$A$1:$B$10,2,FALSE)</f>
        <v>WCU150+BOX</v>
      </c>
      <c r="J14" s="4" t="s">
        <v>665</v>
      </c>
    </row>
    <row r="15" spans="1:10" s="3" customFormat="1" ht="13.8">
      <c r="A15" s="9" t="s">
        <v>200</v>
      </c>
      <c r="B15" s="9" t="s">
        <v>76</v>
      </c>
      <c r="C15" s="9" t="s">
        <v>8</v>
      </c>
      <c r="D15" s="10" t="s">
        <v>53</v>
      </c>
      <c r="E15" s="9" t="s">
        <v>664</v>
      </c>
      <c r="F15" s="11" t="s">
        <v>0</v>
      </c>
      <c r="G15" s="11" t="s">
        <v>3</v>
      </c>
      <c r="H15" s="68" t="s">
        <v>644</v>
      </c>
      <c r="I15" s="4" t="str">
        <f>VLOOKUP(C15,WM!$A$1:$B$10,2,FALSE)</f>
        <v>WCU200+BOX</v>
      </c>
      <c r="J15" s="4" t="s">
        <v>666</v>
      </c>
    </row>
    <row r="16" spans="1:10" s="3" customFormat="1" ht="13.8">
      <c r="A16" s="9" t="s">
        <v>201</v>
      </c>
      <c r="B16" s="9" t="s">
        <v>77</v>
      </c>
      <c r="C16" s="9" t="s">
        <v>49</v>
      </c>
      <c r="D16" s="10" t="s">
        <v>53</v>
      </c>
      <c r="E16" s="9" t="s">
        <v>664</v>
      </c>
      <c r="F16" s="11" t="s">
        <v>0</v>
      </c>
      <c r="G16" s="11" t="s">
        <v>3</v>
      </c>
      <c r="H16" s="68" t="s">
        <v>644</v>
      </c>
      <c r="I16" s="4" t="str">
        <f>VLOOKUP(C16,WM!$A$1:$B$11,2,FALSE)</f>
        <v>WCU150+BOX</v>
      </c>
      <c r="J16" s="4" t="s">
        <v>666</v>
      </c>
    </row>
    <row r="17" spans="1:10" s="3" customFormat="1" ht="13.8">
      <c r="A17" s="219" t="s">
        <v>1884</v>
      </c>
      <c r="B17" s="9"/>
      <c r="C17" s="9"/>
      <c r="D17" s="10"/>
      <c r="E17" s="9"/>
      <c r="F17" s="11"/>
      <c r="G17" s="11"/>
      <c r="H17" s="68"/>
      <c r="I17" s="4"/>
      <c r="J17" s="4"/>
    </row>
    <row r="18" spans="1:10" s="3" customFormat="1" ht="13.8">
      <c r="A18" s="9" t="s">
        <v>202</v>
      </c>
      <c r="B18" s="9" t="s">
        <v>78</v>
      </c>
      <c r="C18" s="9" t="s">
        <v>14</v>
      </c>
      <c r="D18" s="10" t="s">
        <v>12</v>
      </c>
      <c r="E18" s="9" t="s">
        <v>664</v>
      </c>
      <c r="F18" s="11" t="s">
        <v>3</v>
      </c>
      <c r="G18" s="11" t="s">
        <v>3</v>
      </c>
      <c r="H18" s="68" t="s">
        <v>645</v>
      </c>
      <c r="I18" s="4" t="str">
        <f>VLOOKUP(C18,WM!$A$1:$B$10,2,FALSE)</f>
        <v>WCU45+BOX</v>
      </c>
      <c r="J18" s="4" t="s">
        <v>665</v>
      </c>
    </row>
    <row r="19" spans="1:10" s="3" customFormat="1" ht="13.8">
      <c r="A19" s="9" t="s">
        <v>203</v>
      </c>
      <c r="B19" s="9" t="s">
        <v>79</v>
      </c>
      <c r="C19" s="9" t="s">
        <v>4</v>
      </c>
      <c r="D19" s="10" t="s">
        <v>12</v>
      </c>
      <c r="E19" s="9" t="s">
        <v>664</v>
      </c>
      <c r="F19" s="11" t="s">
        <v>3</v>
      </c>
      <c r="G19" s="11" t="s">
        <v>3</v>
      </c>
      <c r="H19" s="68" t="s">
        <v>645</v>
      </c>
      <c r="I19" s="4" t="str">
        <f>VLOOKUP(C19,WM!$A$1:$B$10,2,FALSE)</f>
        <v>WCU65+BOX</v>
      </c>
      <c r="J19" s="4" t="s">
        <v>665</v>
      </c>
    </row>
    <row r="20" spans="1:10" s="3" customFormat="1" ht="13.8">
      <c r="A20" s="9" t="s">
        <v>204</v>
      </c>
      <c r="B20" s="9" t="s">
        <v>80</v>
      </c>
      <c r="C20" s="9" t="s">
        <v>4</v>
      </c>
      <c r="D20" s="10" t="s">
        <v>12</v>
      </c>
      <c r="E20" s="9" t="s">
        <v>664</v>
      </c>
      <c r="F20" s="11" t="s">
        <v>3</v>
      </c>
      <c r="G20" s="11" t="s">
        <v>3</v>
      </c>
      <c r="H20" s="68" t="s">
        <v>645</v>
      </c>
      <c r="I20" s="4" t="str">
        <f>VLOOKUP(C20,WM!$A$1:$B$10,2,FALSE)</f>
        <v>WCU65+BOX</v>
      </c>
      <c r="J20" s="4" t="s">
        <v>665</v>
      </c>
    </row>
    <row r="21" spans="1:10" s="3" customFormat="1" ht="13.8">
      <c r="A21" s="9" t="s">
        <v>205</v>
      </c>
      <c r="B21" s="9" t="s">
        <v>74</v>
      </c>
      <c r="C21" s="9" t="s">
        <v>6</v>
      </c>
      <c r="D21" s="10" t="s">
        <v>23</v>
      </c>
      <c r="E21" s="9" t="s">
        <v>664</v>
      </c>
      <c r="F21" s="11" t="s">
        <v>3</v>
      </c>
      <c r="G21" s="11" t="s">
        <v>3</v>
      </c>
      <c r="H21" s="68" t="s">
        <v>645</v>
      </c>
      <c r="I21" s="4" t="str">
        <f>VLOOKUP(C21,WM!$A$1:$B$10,2,FALSE)</f>
        <v>WCU115+BOX</v>
      </c>
      <c r="J21" s="4" t="s">
        <v>665</v>
      </c>
    </row>
    <row r="22" spans="1:10" s="3" customFormat="1" ht="13.8">
      <c r="A22" s="219" t="s">
        <v>1885</v>
      </c>
      <c r="B22" s="9"/>
      <c r="C22" s="9"/>
      <c r="D22" s="10"/>
      <c r="E22" s="9"/>
      <c r="F22" s="11"/>
      <c r="G22" s="11"/>
      <c r="H22" s="68"/>
      <c r="I22" s="4"/>
      <c r="J22" s="4"/>
    </row>
    <row r="23" spans="1:10" s="3" customFormat="1" ht="13.8">
      <c r="A23" s="201" t="s">
        <v>1854</v>
      </c>
      <c r="B23" s="201" t="s">
        <v>1856</v>
      </c>
      <c r="C23" s="201" t="s">
        <v>14</v>
      </c>
      <c r="D23" s="203" t="s">
        <v>12</v>
      </c>
      <c r="E23" s="201" t="s">
        <v>664</v>
      </c>
      <c r="F23" s="204" t="s">
        <v>3</v>
      </c>
      <c r="G23" s="204" t="s">
        <v>3</v>
      </c>
      <c r="H23" s="205" t="s">
        <v>645</v>
      </c>
      <c r="I23" s="201" t="str">
        <f>VLOOKUP(C23,WM!$A$1:$B$10,2,FALSE)</f>
        <v>WCU45+BOX</v>
      </c>
      <c r="J23" s="201" t="s">
        <v>665</v>
      </c>
    </row>
    <row r="24" spans="1:10" ht="13.8">
      <c r="A24" s="201" t="s">
        <v>1697</v>
      </c>
      <c r="B24" s="201" t="s">
        <v>1713</v>
      </c>
      <c r="C24" s="201" t="s">
        <v>4</v>
      </c>
      <c r="D24" s="203" t="s">
        <v>12</v>
      </c>
      <c r="E24" s="201" t="s">
        <v>664</v>
      </c>
      <c r="F24" s="204" t="s">
        <v>3</v>
      </c>
      <c r="G24" s="204" t="s">
        <v>3</v>
      </c>
      <c r="H24" s="205" t="s">
        <v>645</v>
      </c>
      <c r="I24" s="201" t="str">
        <f>VLOOKUP(C24,WM!$A$1:$B$10,2,FALSE)</f>
        <v>WCU65+BOX</v>
      </c>
      <c r="J24" s="201" t="s">
        <v>665</v>
      </c>
    </row>
    <row r="25" spans="1:10" ht="13.8">
      <c r="A25" s="201" t="s">
        <v>1855</v>
      </c>
      <c r="B25" s="201" t="s">
        <v>1857</v>
      </c>
      <c r="C25" s="201" t="s">
        <v>4</v>
      </c>
      <c r="D25" s="203" t="s">
        <v>12</v>
      </c>
      <c r="E25" s="201" t="s">
        <v>664</v>
      </c>
      <c r="F25" s="204" t="s">
        <v>3</v>
      </c>
      <c r="G25" s="204" t="s">
        <v>3</v>
      </c>
      <c r="H25" s="205" t="s">
        <v>645</v>
      </c>
      <c r="I25" s="201" t="str">
        <f>VLOOKUP(C25,WM!$A$1:$B$10,2,FALSE)</f>
        <v>WCU65+BOX</v>
      </c>
      <c r="J25" s="201" t="s">
        <v>665</v>
      </c>
    </row>
    <row r="26" spans="1:10" ht="13.8">
      <c r="A26" s="201" t="s">
        <v>1698</v>
      </c>
      <c r="B26" s="201" t="s">
        <v>1734</v>
      </c>
      <c r="C26" s="201" t="s">
        <v>4</v>
      </c>
      <c r="D26" s="203" t="s">
        <v>12</v>
      </c>
      <c r="E26" s="201" t="s">
        <v>664</v>
      </c>
      <c r="F26" s="204" t="s">
        <v>3</v>
      </c>
      <c r="G26" s="204" t="s">
        <v>3</v>
      </c>
      <c r="H26" s="205" t="s">
        <v>645</v>
      </c>
      <c r="I26" s="201" t="str">
        <f>VLOOKUP(C26,WM!$A$1:$B$10,2,FALSE)</f>
        <v>WCU65+BOX</v>
      </c>
      <c r="J26" s="201" t="s">
        <v>665</v>
      </c>
    </row>
    <row r="27" spans="1:10" ht="13.8">
      <c r="A27" s="201" t="s">
        <v>1699</v>
      </c>
      <c r="B27" s="201" t="s">
        <v>1735</v>
      </c>
      <c r="C27" s="201" t="s">
        <v>5</v>
      </c>
      <c r="D27" s="203" t="s">
        <v>23</v>
      </c>
      <c r="E27" s="201" t="s">
        <v>664</v>
      </c>
      <c r="F27" s="204" t="s">
        <v>3</v>
      </c>
      <c r="G27" s="204" t="s">
        <v>3</v>
      </c>
      <c r="H27" s="205" t="s">
        <v>645</v>
      </c>
      <c r="I27" s="201" t="str">
        <f>VLOOKUP(C27,WM!$A$1:$B$10,2,FALSE)</f>
        <v>WCU90+BOX</v>
      </c>
      <c r="J27" s="201" t="s">
        <v>665</v>
      </c>
    </row>
    <row r="28" spans="1:10" ht="13.8">
      <c r="A28" s="201" t="s">
        <v>1700</v>
      </c>
      <c r="B28" s="201" t="s">
        <v>1714</v>
      </c>
      <c r="C28" s="201" t="s">
        <v>6</v>
      </c>
      <c r="D28" s="203" t="s">
        <v>23</v>
      </c>
      <c r="E28" s="201" t="s">
        <v>664</v>
      </c>
      <c r="F28" s="204" t="s">
        <v>3</v>
      </c>
      <c r="G28" s="204" t="s">
        <v>3</v>
      </c>
      <c r="H28" s="205" t="s">
        <v>645</v>
      </c>
      <c r="I28" s="201" t="str">
        <f>VLOOKUP(C28,WM!$A$1:$B$10,2,FALSE)</f>
        <v>WCU115+BOX</v>
      </c>
      <c r="J28" s="201" t="s">
        <v>665</v>
      </c>
    </row>
    <row r="29" spans="1:10" ht="13.8">
      <c r="A29" s="201" t="s">
        <v>1701</v>
      </c>
      <c r="B29" s="201" t="s">
        <v>1736</v>
      </c>
      <c r="C29" s="201" t="s">
        <v>7</v>
      </c>
      <c r="D29" s="203" t="s">
        <v>37</v>
      </c>
      <c r="E29" s="201" t="s">
        <v>664</v>
      </c>
      <c r="F29" s="204" t="s">
        <v>3</v>
      </c>
      <c r="G29" s="204" t="s">
        <v>3</v>
      </c>
      <c r="H29" s="205" t="s">
        <v>645</v>
      </c>
      <c r="I29" s="201" t="str">
        <f>VLOOKUP(C29,WM!$A$1:$B$10,2,FALSE)</f>
        <v>WCU150+BOX</v>
      </c>
      <c r="J29" s="201" t="s">
        <v>665</v>
      </c>
    </row>
    <row r="30" spans="1:10" ht="13.8">
      <c r="A30" s="201" t="s">
        <v>1702</v>
      </c>
      <c r="B30" s="201" t="s">
        <v>1858</v>
      </c>
      <c r="C30" s="201" t="s">
        <v>8</v>
      </c>
      <c r="D30" s="203" t="s">
        <v>37</v>
      </c>
      <c r="E30" s="201" t="s">
        <v>664</v>
      </c>
      <c r="F30" s="204" t="s">
        <v>3</v>
      </c>
      <c r="G30" s="204" t="s">
        <v>3</v>
      </c>
      <c r="H30" s="205" t="s">
        <v>645</v>
      </c>
      <c r="I30" s="201" t="str">
        <f>VLOOKUP(C30,WM!$A$1:$B$10,2,FALSE)</f>
        <v>WCU200+BOX</v>
      </c>
      <c r="J30" s="201" t="s">
        <v>665</v>
      </c>
    </row>
    <row r="31" spans="1:10" ht="13.8">
      <c r="A31" s="201" t="s">
        <v>1703</v>
      </c>
      <c r="B31" s="201" t="s">
        <v>1859</v>
      </c>
      <c r="C31" s="201" t="s">
        <v>103</v>
      </c>
      <c r="D31" s="203" t="s">
        <v>37</v>
      </c>
      <c r="E31" s="201" t="s">
        <v>664</v>
      </c>
      <c r="F31" s="204" t="s">
        <v>3</v>
      </c>
      <c r="G31" s="204" t="s">
        <v>3</v>
      </c>
      <c r="H31" s="205" t="s">
        <v>645</v>
      </c>
      <c r="I31" s="201" t="str">
        <f>VLOOKUP(C31,WM!$A$1:$B$10,2,FALSE)</f>
        <v>WCU250+BOX</v>
      </c>
      <c r="J31" s="207" t="s">
        <v>665</v>
      </c>
    </row>
    <row r="32" spans="1:10" ht="13.8">
      <c r="A32" s="201" t="s">
        <v>1704</v>
      </c>
      <c r="B32" s="201"/>
      <c r="C32" s="201"/>
      <c r="D32" s="201"/>
      <c r="E32" s="201" t="s">
        <v>664</v>
      </c>
      <c r="F32" s="201"/>
      <c r="G32" s="201"/>
      <c r="H32" s="201"/>
      <c r="I32" s="201"/>
      <c r="J32" s="201"/>
    </row>
    <row r="33" spans="1:10" ht="13.8">
      <c r="A33" s="219" t="s">
        <v>1886</v>
      </c>
      <c r="B33" s="9"/>
      <c r="C33" s="9"/>
      <c r="D33" s="9"/>
      <c r="E33" s="9"/>
      <c r="F33" s="9"/>
      <c r="G33" s="9"/>
      <c r="H33" s="9"/>
      <c r="I33" s="9"/>
      <c r="J33" s="9"/>
    </row>
    <row r="34" spans="1:10" ht="13.8">
      <c r="A34" s="9" t="s">
        <v>1705</v>
      </c>
      <c r="B34" s="9" t="s">
        <v>1860</v>
      </c>
      <c r="C34" s="9" t="s">
        <v>4</v>
      </c>
      <c r="D34" s="10" t="s">
        <v>12</v>
      </c>
      <c r="E34" s="9" t="s">
        <v>664</v>
      </c>
      <c r="F34" s="11" t="s">
        <v>3</v>
      </c>
      <c r="G34" s="11" t="s">
        <v>3</v>
      </c>
      <c r="H34" s="208" t="s">
        <v>645</v>
      </c>
      <c r="I34" s="9" t="str">
        <f>VLOOKUP(C34,WM!$A$1:$B$10,2,FALSE)</f>
        <v>WCU65+BOX</v>
      </c>
      <c r="J34" s="9" t="s">
        <v>665</v>
      </c>
    </row>
    <row r="35" spans="1:10" ht="13.8">
      <c r="A35" s="9" t="s">
        <v>1706</v>
      </c>
      <c r="B35" s="9" t="s">
        <v>1861</v>
      </c>
      <c r="C35" s="9" t="s">
        <v>4</v>
      </c>
      <c r="D35" s="10" t="s">
        <v>12</v>
      </c>
      <c r="E35" s="9" t="s">
        <v>664</v>
      </c>
      <c r="F35" s="11" t="s">
        <v>3</v>
      </c>
      <c r="G35" s="11" t="s">
        <v>3</v>
      </c>
      <c r="H35" s="208" t="s">
        <v>645</v>
      </c>
      <c r="I35" s="9" t="str">
        <f>VLOOKUP(C35,WM!$A$1:$B$10,2,FALSE)</f>
        <v>WCU65+BOX</v>
      </c>
      <c r="J35" s="9" t="s">
        <v>665</v>
      </c>
    </row>
    <row r="36" spans="1:10" ht="13.8">
      <c r="A36" s="9" t="s">
        <v>1707</v>
      </c>
      <c r="B36" s="9" t="s">
        <v>1862</v>
      </c>
      <c r="C36" s="9" t="s">
        <v>4</v>
      </c>
      <c r="D36" s="10" t="s">
        <v>12</v>
      </c>
      <c r="E36" s="9" t="s">
        <v>664</v>
      </c>
      <c r="F36" s="11" t="s">
        <v>3</v>
      </c>
      <c r="G36" s="11" t="s">
        <v>3</v>
      </c>
      <c r="H36" s="208" t="s">
        <v>645</v>
      </c>
      <c r="I36" s="9" t="str">
        <f>VLOOKUP(C36,WM!$A$1:$B$10,2,FALSE)</f>
        <v>WCU65+BOX</v>
      </c>
      <c r="J36" s="9" t="s">
        <v>665</v>
      </c>
    </row>
    <row r="37" spans="1:10" ht="13.8">
      <c r="A37" s="9" t="s">
        <v>1708</v>
      </c>
      <c r="B37" s="9" t="s">
        <v>1863</v>
      </c>
      <c r="C37" s="9" t="s">
        <v>5</v>
      </c>
      <c r="D37" s="10" t="s">
        <v>23</v>
      </c>
      <c r="E37" s="9" t="s">
        <v>664</v>
      </c>
      <c r="F37" s="11" t="s">
        <v>3</v>
      </c>
      <c r="G37" s="11" t="s">
        <v>3</v>
      </c>
      <c r="H37" s="208" t="s">
        <v>645</v>
      </c>
      <c r="I37" s="9" t="str">
        <f>VLOOKUP(C37,WM!$A$1:$B$10,2,FALSE)</f>
        <v>WCU90+BOX</v>
      </c>
      <c r="J37" s="9" t="s">
        <v>665</v>
      </c>
    </row>
    <row r="38" spans="1:10" ht="13.8">
      <c r="A38" s="9" t="s">
        <v>1709</v>
      </c>
      <c r="B38" s="9" t="s">
        <v>1864</v>
      </c>
      <c r="C38" s="9" t="s">
        <v>6</v>
      </c>
      <c r="D38" s="10" t="s">
        <v>23</v>
      </c>
      <c r="E38" s="9" t="s">
        <v>664</v>
      </c>
      <c r="F38" s="11" t="s">
        <v>3</v>
      </c>
      <c r="G38" s="11" t="s">
        <v>3</v>
      </c>
      <c r="H38" s="208" t="s">
        <v>645</v>
      </c>
      <c r="I38" s="9" t="str">
        <f>VLOOKUP(C38,WM!$A$1:$B$10,2,FALSE)</f>
        <v>WCU115+BOX</v>
      </c>
      <c r="J38" s="9" t="s">
        <v>665</v>
      </c>
    </row>
    <row r="39" spans="1:10" ht="13.8">
      <c r="A39" s="9" t="s">
        <v>1710</v>
      </c>
      <c r="B39" s="9" t="s">
        <v>1865</v>
      </c>
      <c r="C39" s="9" t="s">
        <v>7</v>
      </c>
      <c r="D39" s="10" t="s">
        <v>37</v>
      </c>
      <c r="E39" s="9" t="s">
        <v>664</v>
      </c>
      <c r="F39" s="11" t="s">
        <v>3</v>
      </c>
      <c r="G39" s="11" t="s">
        <v>3</v>
      </c>
      <c r="H39" s="208" t="s">
        <v>645</v>
      </c>
      <c r="I39" s="9" t="str">
        <f>VLOOKUP(C39,WM!$A$1:$B$10,2,FALSE)</f>
        <v>WCU150+BOX</v>
      </c>
      <c r="J39" s="9" t="s">
        <v>665</v>
      </c>
    </row>
    <row r="40" spans="1:10" ht="13.8">
      <c r="A40" s="9" t="s">
        <v>1711</v>
      </c>
      <c r="B40" s="9" t="s">
        <v>1866</v>
      </c>
      <c r="C40" s="9" t="s">
        <v>8</v>
      </c>
      <c r="D40" s="10" t="s">
        <v>37</v>
      </c>
      <c r="E40" s="9" t="s">
        <v>664</v>
      </c>
      <c r="F40" s="11" t="s">
        <v>3</v>
      </c>
      <c r="G40" s="11" t="s">
        <v>3</v>
      </c>
      <c r="H40" s="208" t="s">
        <v>645</v>
      </c>
      <c r="I40" s="9" t="str">
        <f>VLOOKUP(C40,WM!$A$1:$B$10,2,FALSE)</f>
        <v>WCU200+BOX</v>
      </c>
      <c r="J40" s="9" t="s">
        <v>665</v>
      </c>
    </row>
    <row r="41" spans="1:10" ht="13.8">
      <c r="A41" s="9" t="s">
        <v>1712</v>
      </c>
      <c r="B41" s="9" t="s">
        <v>1867</v>
      </c>
      <c r="C41" s="9" t="s">
        <v>103</v>
      </c>
      <c r="D41" s="10" t="s">
        <v>37</v>
      </c>
      <c r="E41" s="9" t="s">
        <v>664</v>
      </c>
      <c r="F41" s="11" t="s">
        <v>3</v>
      </c>
      <c r="G41" s="11" t="s">
        <v>3</v>
      </c>
      <c r="H41" s="208" t="s">
        <v>645</v>
      </c>
      <c r="I41" s="9" t="str">
        <f>VLOOKUP(C41,WM!$A$1:$B$10,2,FALSE)</f>
        <v>WCU250+BOX</v>
      </c>
      <c r="J41" s="209" t="s">
        <v>665</v>
      </c>
    </row>
    <row r="42" spans="1:10" ht="13.8">
      <c r="A42" s="219" t="s">
        <v>1887</v>
      </c>
      <c r="B42" s="9"/>
      <c r="C42" s="9"/>
      <c r="D42" s="10"/>
      <c r="E42" s="9"/>
      <c r="F42" s="11"/>
      <c r="G42" s="11"/>
      <c r="H42" s="208"/>
      <c r="I42" s="9"/>
      <c r="J42" s="209"/>
    </row>
    <row r="43" spans="1:10" ht="13.8">
      <c r="A43" s="201" t="s">
        <v>1830</v>
      </c>
      <c r="B43" s="201" t="s">
        <v>1831</v>
      </c>
      <c r="C43" s="201" t="s">
        <v>14</v>
      </c>
      <c r="D43" s="203" t="s">
        <v>12</v>
      </c>
      <c r="E43" s="201" t="s">
        <v>664</v>
      </c>
      <c r="F43" s="204" t="s">
        <v>3</v>
      </c>
      <c r="G43" s="204" t="s">
        <v>3</v>
      </c>
      <c r="H43" s="205" t="s">
        <v>645</v>
      </c>
      <c r="I43" s="201" t="str">
        <f>VLOOKUP(C43,WM!$A$1:$B$10,2,FALSE)</f>
        <v>WCU45+BOX</v>
      </c>
      <c r="J43" s="201" t="s">
        <v>665</v>
      </c>
    </row>
    <row r="44" spans="1:10" ht="13.8">
      <c r="A44" s="201" t="s">
        <v>1824</v>
      </c>
      <c r="B44" s="201" t="s">
        <v>1832</v>
      </c>
      <c r="C44" s="201" t="s">
        <v>4</v>
      </c>
      <c r="D44" s="203" t="s">
        <v>12</v>
      </c>
      <c r="E44" s="201" t="s">
        <v>664</v>
      </c>
      <c r="F44" s="204" t="s">
        <v>3</v>
      </c>
      <c r="G44" s="204" t="s">
        <v>3</v>
      </c>
      <c r="H44" s="205" t="s">
        <v>645</v>
      </c>
      <c r="I44" s="201" t="str">
        <f>VLOOKUP(C44,WM!$A$1:$B$10,2,FALSE)</f>
        <v>WCU65+BOX</v>
      </c>
      <c r="J44" s="201" t="s">
        <v>665</v>
      </c>
    </row>
    <row r="45" spans="1:10" ht="13.8">
      <c r="A45" s="201" t="s">
        <v>1825</v>
      </c>
      <c r="B45" s="201" t="s">
        <v>1833</v>
      </c>
      <c r="C45" s="201" t="s">
        <v>1834</v>
      </c>
      <c r="D45" s="203" t="s">
        <v>12</v>
      </c>
      <c r="E45" s="201" t="s">
        <v>664</v>
      </c>
      <c r="F45" s="204" t="s">
        <v>3</v>
      </c>
      <c r="G45" s="204" t="s">
        <v>3</v>
      </c>
      <c r="H45" s="205" t="s">
        <v>645</v>
      </c>
      <c r="I45" s="201" t="str">
        <f>VLOOKUP(C45,WM!$A$1:$B$10,2,FALSE)</f>
        <v>WCU65+BOX</v>
      </c>
      <c r="J45" s="201" t="s">
        <v>665</v>
      </c>
    </row>
    <row r="46" spans="1:10" ht="13.8">
      <c r="A46" s="201" t="s">
        <v>1826</v>
      </c>
      <c r="B46" s="201" t="s">
        <v>1837</v>
      </c>
      <c r="C46" s="201" t="s">
        <v>5</v>
      </c>
      <c r="D46" s="203" t="s">
        <v>23</v>
      </c>
      <c r="E46" s="201" t="s">
        <v>664</v>
      </c>
      <c r="F46" s="204" t="s">
        <v>3</v>
      </c>
      <c r="G46" s="204" t="s">
        <v>3</v>
      </c>
      <c r="H46" s="205" t="s">
        <v>645</v>
      </c>
      <c r="I46" s="201" t="str">
        <f>VLOOKUP(C46,WM!$A$1:$B$10,2,FALSE)</f>
        <v>WCU90+BOX</v>
      </c>
      <c r="J46" s="201" t="s">
        <v>665</v>
      </c>
    </row>
    <row r="47" spans="1:10" ht="13.8">
      <c r="A47" s="201" t="s">
        <v>1827</v>
      </c>
      <c r="B47" s="201" t="s">
        <v>1836</v>
      </c>
      <c r="C47" s="201" t="s">
        <v>6</v>
      </c>
      <c r="D47" s="203" t="s">
        <v>37</v>
      </c>
      <c r="E47" s="201" t="s">
        <v>664</v>
      </c>
      <c r="F47" s="204" t="s">
        <v>3</v>
      </c>
      <c r="G47" s="204" t="s">
        <v>3</v>
      </c>
      <c r="H47" s="205" t="s">
        <v>645</v>
      </c>
      <c r="I47" s="201" t="str">
        <f>VLOOKUP(C47,WM!$A$1:$B$10,2,FALSE)</f>
        <v>WCU115+BOX</v>
      </c>
      <c r="J47" s="201" t="s">
        <v>665</v>
      </c>
    </row>
    <row r="48" spans="1:10" ht="13.8">
      <c r="A48" s="201" t="s">
        <v>1828</v>
      </c>
      <c r="B48" s="201" t="s">
        <v>1838</v>
      </c>
      <c r="C48" s="201" t="s">
        <v>7</v>
      </c>
      <c r="D48" s="203" t="s">
        <v>37</v>
      </c>
      <c r="E48" s="201" t="s">
        <v>664</v>
      </c>
      <c r="F48" s="204" t="s">
        <v>3</v>
      </c>
      <c r="G48" s="204" t="s">
        <v>3</v>
      </c>
      <c r="H48" s="205" t="s">
        <v>645</v>
      </c>
      <c r="I48" s="201" t="str">
        <f>VLOOKUP(C48,WM!$A$1:$B$10,2,FALSE)</f>
        <v>WCU150+BOX</v>
      </c>
      <c r="J48" s="201" t="s">
        <v>665</v>
      </c>
    </row>
    <row r="49" spans="1:10" ht="13.8">
      <c r="A49" s="201" t="s">
        <v>1829</v>
      </c>
      <c r="B49" s="201" t="s">
        <v>1839</v>
      </c>
      <c r="C49" s="201" t="s">
        <v>8</v>
      </c>
      <c r="D49" s="203" t="s">
        <v>37</v>
      </c>
      <c r="E49" s="201" t="s">
        <v>664</v>
      </c>
      <c r="F49" s="204" t="s">
        <v>3</v>
      </c>
      <c r="G49" s="204" t="s">
        <v>3</v>
      </c>
      <c r="H49" s="205" t="s">
        <v>645</v>
      </c>
      <c r="I49" s="201" t="str">
        <f>VLOOKUP($C$28,WM!$1:$1048576,2,FALSE)</f>
        <v>WCU115+BOX</v>
      </c>
      <c r="J49" s="201" t="s">
        <v>665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20"/>
  <sheetViews>
    <sheetView zoomScale="120" zoomScaleNormal="120" workbookViewId="0">
      <selection activeCell="I25" sqref="I25"/>
    </sheetView>
  </sheetViews>
  <sheetFormatPr defaultRowHeight="13.2"/>
  <cols>
    <col min="1" max="1" width="17.21875" bestFit="1" customWidth="1"/>
    <col min="2" max="2" width="14.109375" bestFit="1" customWidth="1"/>
    <col min="3" max="3" width="11.77734375" bestFit="1" customWidth="1"/>
    <col min="4" max="4" width="12" bestFit="1" customWidth="1"/>
    <col min="5" max="6" width="5.6640625" bestFit="1" customWidth="1"/>
    <col min="7" max="7" width="8.6640625" bestFit="1" customWidth="1"/>
    <col min="8" max="8" width="2.44140625" bestFit="1" customWidth="1"/>
    <col min="9" max="9" width="10.33203125" bestFit="1" customWidth="1"/>
    <col min="11" max="11" width="32.77734375" style="200" bestFit="1" customWidth="1"/>
  </cols>
  <sheetData>
    <row r="1" spans="1:11" ht="13.8">
      <c r="A1" s="76" t="s">
        <v>1082</v>
      </c>
      <c r="B1" s="76" t="s">
        <v>1066</v>
      </c>
      <c r="C1" s="76" t="s">
        <v>10</v>
      </c>
      <c r="D1" s="76" t="s">
        <v>12</v>
      </c>
      <c r="E1" s="76" t="s">
        <v>664</v>
      </c>
      <c r="F1" s="76" t="s">
        <v>3</v>
      </c>
      <c r="G1" s="120" t="s">
        <v>3</v>
      </c>
      <c r="H1" s="76" t="s">
        <v>1</v>
      </c>
      <c r="I1" s="68" t="s">
        <v>645</v>
      </c>
      <c r="J1" s="4" t="s">
        <v>665</v>
      </c>
      <c r="K1" s="197"/>
    </row>
    <row r="2" spans="1:11" ht="13.8">
      <c r="A2" s="76" t="s">
        <v>1083</v>
      </c>
      <c r="B2" s="76" t="s">
        <v>1067</v>
      </c>
      <c r="C2" s="76" t="s">
        <v>66</v>
      </c>
      <c r="D2" s="76" t="s">
        <v>12</v>
      </c>
      <c r="E2" s="76" t="s">
        <v>664</v>
      </c>
      <c r="F2" s="76" t="s">
        <v>3</v>
      </c>
      <c r="G2" s="76" t="s">
        <v>3</v>
      </c>
      <c r="H2" s="76" t="s">
        <v>1</v>
      </c>
      <c r="I2" s="68" t="s">
        <v>645</v>
      </c>
      <c r="J2" s="4" t="s">
        <v>665</v>
      </c>
      <c r="K2" s="197"/>
    </row>
    <row r="3" spans="1:11" ht="13.8">
      <c r="A3" s="76" t="s">
        <v>1084</v>
      </c>
      <c r="B3" s="76" t="s">
        <v>1068</v>
      </c>
      <c r="C3" s="76" t="s">
        <v>10</v>
      </c>
      <c r="D3" s="76" t="s">
        <v>12</v>
      </c>
      <c r="E3" s="76" t="s">
        <v>664</v>
      </c>
      <c r="F3" s="76" t="s">
        <v>3</v>
      </c>
      <c r="G3" s="76" t="s">
        <v>17</v>
      </c>
      <c r="H3" s="76" t="s">
        <v>1</v>
      </c>
      <c r="I3" s="68" t="s">
        <v>645</v>
      </c>
      <c r="J3" s="4" t="s">
        <v>665</v>
      </c>
      <c r="K3" s="197"/>
    </row>
    <row r="4" spans="1:11" ht="13.8">
      <c r="A4" s="76" t="s">
        <v>1085</v>
      </c>
      <c r="B4" s="76" t="s">
        <v>1069</v>
      </c>
      <c r="C4" s="76" t="s">
        <v>10</v>
      </c>
      <c r="D4" s="76" t="s">
        <v>12</v>
      </c>
      <c r="E4" s="76" t="s">
        <v>664</v>
      </c>
      <c r="F4" s="76" t="s">
        <v>3</v>
      </c>
      <c r="G4" s="76" t="s">
        <v>3</v>
      </c>
      <c r="H4" s="76" t="s">
        <v>1</v>
      </c>
      <c r="I4" s="68" t="s">
        <v>645</v>
      </c>
      <c r="J4" s="4" t="s">
        <v>665</v>
      </c>
      <c r="K4" s="197"/>
    </row>
    <row r="5" spans="1:11" ht="13.8">
      <c r="A5" s="76" t="s">
        <v>1086</v>
      </c>
      <c r="B5" s="76" t="s">
        <v>1070</v>
      </c>
      <c r="C5" s="76" t="s">
        <v>14</v>
      </c>
      <c r="D5" s="76" t="s">
        <v>12</v>
      </c>
      <c r="E5" s="76" t="s">
        <v>664</v>
      </c>
      <c r="F5" s="76" t="s">
        <v>3</v>
      </c>
      <c r="G5" s="76" t="s">
        <v>3</v>
      </c>
      <c r="H5" s="76" t="s">
        <v>1</v>
      </c>
      <c r="I5" s="68" t="s">
        <v>645</v>
      </c>
      <c r="J5" s="4" t="s">
        <v>665</v>
      </c>
      <c r="K5" s="197"/>
    </row>
    <row r="6" spans="1:11" ht="13.8">
      <c r="A6" s="76" t="s">
        <v>1087</v>
      </c>
      <c r="B6" s="76" t="s">
        <v>1071</v>
      </c>
      <c r="C6" s="76" t="s">
        <v>10</v>
      </c>
      <c r="D6" s="76" t="s">
        <v>12</v>
      </c>
      <c r="E6" s="76" t="s">
        <v>664</v>
      </c>
      <c r="F6" s="76" t="s">
        <v>3</v>
      </c>
      <c r="G6" s="76" t="s">
        <v>3</v>
      </c>
      <c r="H6" s="76" t="s">
        <v>1</v>
      </c>
      <c r="I6" s="68" t="s">
        <v>645</v>
      </c>
      <c r="J6" s="4" t="s">
        <v>665</v>
      </c>
      <c r="K6" s="197"/>
    </row>
    <row r="7" spans="1:11" ht="13.8">
      <c r="A7" s="76" t="s">
        <v>1088</v>
      </c>
      <c r="B7" s="76" t="s">
        <v>1072</v>
      </c>
      <c r="C7" s="76" t="s">
        <v>14</v>
      </c>
      <c r="D7" s="76" t="s">
        <v>12</v>
      </c>
      <c r="E7" s="76" t="s">
        <v>664</v>
      </c>
      <c r="F7" s="76" t="s">
        <v>3</v>
      </c>
      <c r="G7" s="76" t="s">
        <v>3</v>
      </c>
      <c r="H7" s="76" t="s">
        <v>1</v>
      </c>
      <c r="I7" s="68" t="s">
        <v>645</v>
      </c>
      <c r="J7" s="4" t="s">
        <v>665</v>
      </c>
      <c r="K7" s="197"/>
    </row>
    <row r="8" spans="1:11" ht="13.8">
      <c r="A8" s="76" t="s">
        <v>1089</v>
      </c>
      <c r="B8" s="76" t="s">
        <v>1073</v>
      </c>
      <c r="C8" s="76" t="s">
        <v>4</v>
      </c>
      <c r="D8" s="76" t="s">
        <v>12</v>
      </c>
      <c r="E8" s="76" t="s">
        <v>664</v>
      </c>
      <c r="F8" s="76" t="s">
        <v>3</v>
      </c>
      <c r="G8" s="76" t="s">
        <v>3</v>
      </c>
      <c r="H8" s="76" t="s">
        <v>1</v>
      </c>
      <c r="I8" s="68" t="s">
        <v>645</v>
      </c>
      <c r="J8" s="4" t="s">
        <v>665</v>
      </c>
      <c r="K8" s="197"/>
    </row>
    <row r="9" spans="1:11" ht="13.8">
      <c r="A9" s="118" t="s">
        <v>1775</v>
      </c>
      <c r="B9" s="118" t="s">
        <v>1791</v>
      </c>
      <c r="C9" s="76" t="s">
        <v>4</v>
      </c>
      <c r="D9" s="76" t="s">
        <v>12</v>
      </c>
      <c r="E9" s="76" t="s">
        <v>664</v>
      </c>
      <c r="F9" s="76" t="s">
        <v>3</v>
      </c>
      <c r="G9" s="76" t="s">
        <v>3</v>
      </c>
      <c r="H9" s="76" t="s">
        <v>1</v>
      </c>
      <c r="I9" s="68" t="s">
        <v>645</v>
      </c>
      <c r="J9" s="4" t="s">
        <v>665</v>
      </c>
      <c r="K9" s="199" t="s">
        <v>1799</v>
      </c>
    </row>
    <row r="10" spans="1:11" ht="13.8">
      <c r="A10" s="118" t="s">
        <v>1795</v>
      </c>
      <c r="B10" s="118" t="s">
        <v>1792</v>
      </c>
      <c r="C10" s="118" t="s">
        <v>7</v>
      </c>
      <c r="D10" s="118" t="s">
        <v>53</v>
      </c>
      <c r="E10" s="76" t="s">
        <v>664</v>
      </c>
      <c r="F10" s="76" t="s">
        <v>3</v>
      </c>
      <c r="G10" s="76" t="s">
        <v>3</v>
      </c>
      <c r="H10" s="118" t="s">
        <v>2</v>
      </c>
      <c r="I10" s="68" t="s">
        <v>644</v>
      </c>
      <c r="J10" s="4" t="s">
        <v>666</v>
      </c>
      <c r="K10" s="198" t="s">
        <v>1797</v>
      </c>
    </row>
    <row r="11" spans="1:11" ht="13.8">
      <c r="A11" s="76" t="s">
        <v>1090</v>
      </c>
      <c r="B11" s="76" t="s">
        <v>1074</v>
      </c>
      <c r="C11" s="76" t="s">
        <v>5</v>
      </c>
      <c r="D11" s="76" t="s">
        <v>23</v>
      </c>
      <c r="E11" s="76" t="s">
        <v>664</v>
      </c>
      <c r="F11" s="76" t="s">
        <v>3</v>
      </c>
      <c r="G11" s="76" t="s">
        <v>3</v>
      </c>
      <c r="H11" s="76" t="s">
        <v>1</v>
      </c>
      <c r="I11" s="68" t="s">
        <v>645</v>
      </c>
      <c r="J11" s="4" t="s">
        <v>665</v>
      </c>
      <c r="K11" s="197"/>
    </row>
    <row r="12" spans="1:11" ht="13.8">
      <c r="A12" s="76" t="s">
        <v>1091</v>
      </c>
      <c r="B12" s="76" t="s">
        <v>1081</v>
      </c>
      <c r="C12" s="76" t="s">
        <v>5</v>
      </c>
      <c r="D12" s="76" t="s">
        <v>23</v>
      </c>
      <c r="E12" s="76" t="s">
        <v>664</v>
      </c>
      <c r="F12" s="76" t="s">
        <v>3</v>
      </c>
      <c r="G12" s="76" t="s">
        <v>3</v>
      </c>
      <c r="H12" s="76" t="s">
        <v>1</v>
      </c>
      <c r="I12" s="68" t="s">
        <v>645</v>
      </c>
      <c r="J12" s="4" t="s">
        <v>665</v>
      </c>
      <c r="K12" s="197"/>
    </row>
    <row r="13" spans="1:11" ht="13.8">
      <c r="A13" s="76" t="s">
        <v>1092</v>
      </c>
      <c r="B13" s="76" t="s">
        <v>1075</v>
      </c>
      <c r="C13" s="76" t="s">
        <v>7</v>
      </c>
      <c r="D13" s="76" t="s">
        <v>53</v>
      </c>
      <c r="E13" s="76" t="s">
        <v>664</v>
      </c>
      <c r="F13" s="76" t="s">
        <v>0</v>
      </c>
      <c r="G13" s="76" t="s">
        <v>3</v>
      </c>
      <c r="H13" s="76" t="s">
        <v>2</v>
      </c>
      <c r="I13" s="68" t="s">
        <v>644</v>
      </c>
      <c r="J13" s="4" t="s">
        <v>666</v>
      </c>
      <c r="K13" s="197"/>
    </row>
    <row r="14" spans="1:11" ht="13.8">
      <c r="A14" s="76" t="s">
        <v>1093</v>
      </c>
      <c r="B14" s="76" t="s">
        <v>1076</v>
      </c>
      <c r="C14" s="76" t="s">
        <v>7</v>
      </c>
      <c r="D14" s="76" t="s">
        <v>53</v>
      </c>
      <c r="E14" s="76" t="s">
        <v>664</v>
      </c>
      <c r="F14" s="76" t="s">
        <v>0</v>
      </c>
      <c r="G14" s="76" t="s">
        <v>3</v>
      </c>
      <c r="H14" s="76" t="s">
        <v>2</v>
      </c>
      <c r="I14" s="68" t="s">
        <v>644</v>
      </c>
      <c r="J14" s="4" t="s">
        <v>666</v>
      </c>
      <c r="K14" s="197"/>
    </row>
    <row r="15" spans="1:11" ht="13.8">
      <c r="A15" s="76" t="s">
        <v>1094</v>
      </c>
      <c r="B15" s="76" t="s">
        <v>1077</v>
      </c>
      <c r="C15" s="76" t="s">
        <v>8</v>
      </c>
      <c r="D15" s="76" t="s">
        <v>53</v>
      </c>
      <c r="E15" s="76" t="s">
        <v>664</v>
      </c>
      <c r="F15" s="76" t="s">
        <v>0</v>
      </c>
      <c r="G15" s="76" t="s">
        <v>3</v>
      </c>
      <c r="H15" s="76" t="s">
        <v>2</v>
      </c>
      <c r="I15" s="68" t="s">
        <v>644</v>
      </c>
      <c r="J15" s="4" t="s">
        <v>666</v>
      </c>
      <c r="K15" s="197"/>
    </row>
    <row r="16" spans="1:11" ht="13.8">
      <c r="A16" s="76" t="s">
        <v>1095</v>
      </c>
      <c r="B16" s="76" t="s">
        <v>1078</v>
      </c>
      <c r="C16" s="76" t="s">
        <v>49</v>
      </c>
      <c r="D16" s="76" t="s">
        <v>53</v>
      </c>
      <c r="E16" s="76" t="s">
        <v>664</v>
      </c>
      <c r="F16" s="76" t="s">
        <v>0</v>
      </c>
      <c r="G16" s="76" t="s">
        <v>3</v>
      </c>
      <c r="H16" s="76" t="s">
        <v>2</v>
      </c>
      <c r="I16" s="68" t="s">
        <v>644</v>
      </c>
      <c r="J16" s="4" t="s">
        <v>666</v>
      </c>
      <c r="K16" s="197"/>
    </row>
    <row r="17" spans="1:11" ht="13.8">
      <c r="A17" s="76" t="s">
        <v>1096</v>
      </c>
      <c r="B17" s="76" t="s">
        <v>1079</v>
      </c>
      <c r="C17" s="76" t="s">
        <v>4</v>
      </c>
      <c r="D17" s="76" t="s">
        <v>12</v>
      </c>
      <c r="E17" s="76" t="s">
        <v>664</v>
      </c>
      <c r="F17" s="76" t="s">
        <v>3</v>
      </c>
      <c r="G17" s="76" t="s">
        <v>3</v>
      </c>
      <c r="H17" s="76" t="s">
        <v>1</v>
      </c>
      <c r="I17" s="68" t="s">
        <v>645</v>
      </c>
      <c r="J17" s="4" t="s">
        <v>665</v>
      </c>
      <c r="K17" s="197"/>
    </row>
    <row r="18" spans="1:11" ht="13.8">
      <c r="A18" s="76" t="s">
        <v>1097</v>
      </c>
      <c r="B18" s="76" t="s">
        <v>1080</v>
      </c>
      <c r="C18" s="76" t="s">
        <v>4</v>
      </c>
      <c r="D18" s="76" t="s">
        <v>12</v>
      </c>
      <c r="E18" s="76" t="s">
        <v>664</v>
      </c>
      <c r="F18" s="76" t="s">
        <v>3</v>
      </c>
      <c r="G18" s="76" t="s">
        <v>3</v>
      </c>
      <c r="H18" s="76" t="s">
        <v>1</v>
      </c>
      <c r="I18" s="68" t="s">
        <v>645</v>
      </c>
      <c r="J18" s="4" t="s">
        <v>665</v>
      </c>
      <c r="K18" s="197"/>
    </row>
    <row r="19" spans="1:11" ht="13.8">
      <c r="A19" s="118" t="s">
        <v>1784</v>
      </c>
      <c r="B19" s="118" t="s">
        <v>1793</v>
      </c>
      <c r="C19" s="76" t="s">
        <v>4</v>
      </c>
      <c r="D19" s="76" t="s">
        <v>12</v>
      </c>
      <c r="E19" s="76" t="s">
        <v>664</v>
      </c>
      <c r="F19" s="76" t="s">
        <v>3</v>
      </c>
      <c r="G19" s="76" t="s">
        <v>3</v>
      </c>
      <c r="H19" s="76" t="s">
        <v>1</v>
      </c>
      <c r="I19" s="68" t="s">
        <v>645</v>
      </c>
      <c r="J19" s="4" t="s">
        <v>665</v>
      </c>
      <c r="K19" s="199" t="s">
        <v>1799</v>
      </c>
    </row>
    <row r="20" spans="1:11" ht="13.8">
      <c r="A20" s="118" t="s">
        <v>1796</v>
      </c>
      <c r="B20" s="118" t="s">
        <v>1794</v>
      </c>
      <c r="C20" s="118" t="s">
        <v>7</v>
      </c>
      <c r="D20" s="118" t="s">
        <v>53</v>
      </c>
      <c r="E20" s="76" t="s">
        <v>664</v>
      </c>
      <c r="F20" s="76" t="s">
        <v>3</v>
      </c>
      <c r="G20" s="76" t="s">
        <v>3</v>
      </c>
      <c r="H20" s="118" t="s">
        <v>2</v>
      </c>
      <c r="I20" s="68" t="s">
        <v>644</v>
      </c>
      <c r="J20" s="4" t="s">
        <v>666</v>
      </c>
      <c r="K20" s="198" t="s">
        <v>1797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18"/>
  <sheetViews>
    <sheetView workbookViewId="0">
      <selection activeCell="K25" sqref="K25"/>
    </sheetView>
  </sheetViews>
  <sheetFormatPr defaultRowHeight="13.2"/>
  <cols>
    <col min="1" max="1" width="15.5546875" bestFit="1" customWidth="1"/>
    <col min="2" max="2" width="14.109375" bestFit="1" customWidth="1"/>
    <col min="3" max="3" width="11.77734375" bestFit="1" customWidth="1"/>
    <col min="4" max="4" width="12" bestFit="1" customWidth="1"/>
    <col min="5" max="5" width="5.6640625" bestFit="1" customWidth="1"/>
    <col min="6" max="6" width="8.77734375" bestFit="1" customWidth="1"/>
    <col min="7" max="7" width="5.6640625" bestFit="1" customWidth="1"/>
    <col min="8" max="8" width="2.44140625" bestFit="1" customWidth="1"/>
    <col min="9" max="9" width="10.33203125" bestFit="1" customWidth="1"/>
    <col min="10" max="10" width="4.44140625" bestFit="1" customWidth="1"/>
  </cols>
  <sheetData>
    <row r="1" spans="1:10" ht="13.8">
      <c r="A1" s="118" t="s">
        <v>1766</v>
      </c>
      <c r="B1" s="183" t="s">
        <v>1767</v>
      </c>
      <c r="C1" s="184" t="s">
        <v>14</v>
      </c>
      <c r="D1" s="119"/>
      <c r="E1" s="121"/>
      <c r="F1" s="184" t="s">
        <v>1098</v>
      </c>
      <c r="G1" s="121"/>
      <c r="H1" s="121"/>
      <c r="I1" s="68"/>
      <c r="J1" s="4"/>
    </row>
    <row r="2" spans="1:10" ht="13.8">
      <c r="A2" s="118" t="s">
        <v>1083</v>
      </c>
      <c r="B2" s="183" t="s">
        <v>1768</v>
      </c>
      <c r="C2" s="184" t="s">
        <v>10</v>
      </c>
      <c r="D2" s="119" t="s">
        <v>12</v>
      </c>
      <c r="E2" s="121" t="s">
        <v>664</v>
      </c>
      <c r="F2" s="120" t="s">
        <v>3</v>
      </c>
      <c r="G2" s="121" t="s">
        <v>3</v>
      </c>
      <c r="H2" s="121" t="s">
        <v>1</v>
      </c>
      <c r="I2" s="68" t="s">
        <v>645</v>
      </c>
      <c r="J2" s="4" t="s">
        <v>665</v>
      </c>
    </row>
    <row r="3" spans="1:10" ht="13.8">
      <c r="A3" s="118" t="s">
        <v>1084</v>
      </c>
      <c r="B3" s="183" t="s">
        <v>1769</v>
      </c>
      <c r="C3" s="184" t="s">
        <v>14</v>
      </c>
      <c r="D3" s="119" t="s">
        <v>12</v>
      </c>
      <c r="E3" s="121" t="s">
        <v>664</v>
      </c>
      <c r="F3" s="184" t="s">
        <v>17</v>
      </c>
      <c r="G3" s="121" t="s">
        <v>3</v>
      </c>
      <c r="H3" s="121" t="s">
        <v>1</v>
      </c>
      <c r="I3" s="68" t="s">
        <v>645</v>
      </c>
      <c r="J3" s="4" t="s">
        <v>665</v>
      </c>
    </row>
    <row r="4" spans="1:10" ht="13.8">
      <c r="A4" s="118" t="s">
        <v>1085</v>
      </c>
      <c r="B4" s="183" t="s">
        <v>1770</v>
      </c>
      <c r="C4" s="184" t="s">
        <v>14</v>
      </c>
      <c r="D4" s="119" t="s">
        <v>12</v>
      </c>
      <c r="E4" s="121" t="s">
        <v>664</v>
      </c>
      <c r="F4" s="120" t="s">
        <v>3</v>
      </c>
      <c r="G4" s="121" t="s">
        <v>3</v>
      </c>
      <c r="H4" s="121" t="s">
        <v>1</v>
      </c>
      <c r="I4" s="68" t="s">
        <v>645</v>
      </c>
      <c r="J4" s="4" t="s">
        <v>665</v>
      </c>
    </row>
    <row r="5" spans="1:10" ht="13.8">
      <c r="A5" s="118" t="s">
        <v>1086</v>
      </c>
      <c r="B5" s="183" t="s">
        <v>1771</v>
      </c>
      <c r="C5" s="184" t="s">
        <v>4</v>
      </c>
      <c r="D5" s="119" t="s">
        <v>12</v>
      </c>
      <c r="E5" s="121" t="s">
        <v>664</v>
      </c>
      <c r="F5" s="120" t="s">
        <v>3</v>
      </c>
      <c r="G5" s="121" t="s">
        <v>3</v>
      </c>
      <c r="H5" s="121" t="s">
        <v>1</v>
      </c>
      <c r="I5" s="68" t="s">
        <v>645</v>
      </c>
      <c r="J5" s="4" t="s">
        <v>665</v>
      </c>
    </row>
    <row r="6" spans="1:10" ht="13.8">
      <c r="A6" s="118" t="s">
        <v>1087</v>
      </c>
      <c r="B6" s="183" t="s">
        <v>1772</v>
      </c>
      <c r="C6" s="184" t="s">
        <v>14</v>
      </c>
      <c r="D6" s="119" t="s">
        <v>12</v>
      </c>
      <c r="E6" s="121" t="s">
        <v>664</v>
      </c>
      <c r="F6" s="120" t="s">
        <v>3</v>
      </c>
      <c r="G6" s="121" t="s">
        <v>3</v>
      </c>
      <c r="H6" s="121" t="s">
        <v>1</v>
      </c>
      <c r="I6" s="68" t="s">
        <v>645</v>
      </c>
      <c r="J6" s="4" t="s">
        <v>665</v>
      </c>
    </row>
    <row r="7" spans="1:10" ht="13.8">
      <c r="A7" s="118" t="s">
        <v>1088</v>
      </c>
      <c r="B7" s="183" t="s">
        <v>1773</v>
      </c>
      <c r="C7" s="184" t="s">
        <v>4</v>
      </c>
      <c r="D7" s="119" t="s">
        <v>12</v>
      </c>
      <c r="E7" s="121" t="s">
        <v>664</v>
      </c>
      <c r="F7" s="120" t="s">
        <v>3</v>
      </c>
      <c r="G7" s="121" t="s">
        <v>3</v>
      </c>
      <c r="H7" s="121" t="s">
        <v>1</v>
      </c>
      <c r="I7" s="68" t="s">
        <v>645</v>
      </c>
      <c r="J7" s="4" t="s">
        <v>665</v>
      </c>
    </row>
    <row r="8" spans="1:10" ht="13.8">
      <c r="A8" s="118" t="s">
        <v>1089</v>
      </c>
      <c r="B8" s="183" t="s">
        <v>1774</v>
      </c>
      <c r="C8" s="184" t="s">
        <v>5</v>
      </c>
      <c r="D8" s="119" t="s">
        <v>12</v>
      </c>
      <c r="E8" s="121" t="s">
        <v>664</v>
      </c>
      <c r="F8" s="120" t="s">
        <v>3</v>
      </c>
      <c r="G8" s="121" t="s">
        <v>3</v>
      </c>
      <c r="H8" s="121" t="s">
        <v>1</v>
      </c>
      <c r="I8" s="68" t="s">
        <v>645</v>
      </c>
      <c r="J8" s="4" t="s">
        <v>665</v>
      </c>
    </row>
    <row r="9" spans="1:10" ht="13.8">
      <c r="A9" s="118" t="s">
        <v>1775</v>
      </c>
      <c r="B9" s="183" t="s">
        <v>1776</v>
      </c>
      <c r="C9" s="184" t="s">
        <v>8</v>
      </c>
      <c r="D9" s="183" t="s">
        <v>51</v>
      </c>
      <c r="E9" s="121" t="s">
        <v>664</v>
      </c>
      <c r="F9" s="120" t="s">
        <v>3</v>
      </c>
      <c r="G9" s="121" t="s">
        <v>0</v>
      </c>
      <c r="H9" s="121" t="s">
        <v>2</v>
      </c>
      <c r="I9" s="68" t="s">
        <v>644</v>
      </c>
      <c r="J9" s="4" t="s">
        <v>666</v>
      </c>
    </row>
    <row r="10" spans="1:10" ht="13.8">
      <c r="A10" s="118" t="s">
        <v>1090</v>
      </c>
      <c r="B10" s="183" t="s">
        <v>1777</v>
      </c>
      <c r="C10" s="184" t="s">
        <v>7</v>
      </c>
      <c r="D10" s="183" t="s">
        <v>37</v>
      </c>
      <c r="E10" s="121" t="s">
        <v>664</v>
      </c>
      <c r="F10" s="120" t="s">
        <v>3</v>
      </c>
      <c r="G10" s="121" t="s">
        <v>3</v>
      </c>
      <c r="H10" s="121" t="s">
        <v>1</v>
      </c>
      <c r="I10" s="68" t="s">
        <v>645</v>
      </c>
      <c r="J10" s="4" t="s">
        <v>665</v>
      </c>
    </row>
    <row r="11" spans="1:10" ht="13.8">
      <c r="A11" s="118" t="s">
        <v>1091</v>
      </c>
      <c r="B11" s="183" t="s">
        <v>1778</v>
      </c>
      <c r="C11" s="184" t="s">
        <v>7</v>
      </c>
      <c r="D11" s="183" t="s">
        <v>37</v>
      </c>
      <c r="E11" s="121" t="s">
        <v>664</v>
      </c>
      <c r="F11" s="120" t="s">
        <v>3</v>
      </c>
      <c r="G11" s="121" t="s">
        <v>3</v>
      </c>
      <c r="H11" s="121" t="s">
        <v>1</v>
      </c>
      <c r="I11" s="68" t="s">
        <v>645</v>
      </c>
      <c r="J11" s="4" t="s">
        <v>665</v>
      </c>
    </row>
    <row r="12" spans="1:10" ht="13.8">
      <c r="A12" s="118" t="s">
        <v>1092</v>
      </c>
      <c r="B12" s="183" t="s">
        <v>1779</v>
      </c>
      <c r="C12" s="184" t="s">
        <v>103</v>
      </c>
      <c r="D12" s="183" t="s">
        <v>37</v>
      </c>
      <c r="E12" s="121" t="s">
        <v>664</v>
      </c>
      <c r="F12" s="120" t="s">
        <v>3</v>
      </c>
      <c r="G12" s="121" t="s">
        <v>3</v>
      </c>
      <c r="H12" s="121" t="s">
        <v>1</v>
      </c>
      <c r="I12" s="68" t="s">
        <v>645</v>
      </c>
      <c r="J12" s="4" t="s">
        <v>665</v>
      </c>
    </row>
    <row r="13" spans="1:10" ht="13.8">
      <c r="A13" s="118" t="s">
        <v>1093</v>
      </c>
      <c r="B13" s="183" t="s">
        <v>1780</v>
      </c>
      <c r="C13" s="184" t="s">
        <v>103</v>
      </c>
      <c r="D13" s="183" t="s">
        <v>37</v>
      </c>
      <c r="E13" s="121" t="s">
        <v>664</v>
      </c>
      <c r="F13" s="120" t="s">
        <v>3</v>
      </c>
      <c r="G13" s="121" t="s">
        <v>3</v>
      </c>
      <c r="H13" s="121" t="s">
        <v>1</v>
      </c>
      <c r="I13" s="68" t="s">
        <v>645</v>
      </c>
      <c r="J13" s="4" t="s">
        <v>665</v>
      </c>
    </row>
    <row r="14" spans="1:10" ht="13.8">
      <c r="A14" s="118" t="s">
        <v>1094</v>
      </c>
      <c r="B14" s="183" t="s">
        <v>1781</v>
      </c>
      <c r="C14" s="184" t="s">
        <v>112</v>
      </c>
      <c r="D14" s="119" t="s">
        <v>53</v>
      </c>
      <c r="E14" s="121" t="s">
        <v>664</v>
      </c>
      <c r="F14" s="120" t="s">
        <v>3</v>
      </c>
      <c r="G14" s="121" t="s">
        <v>0</v>
      </c>
      <c r="H14" s="121" t="s">
        <v>2</v>
      </c>
      <c r="I14" s="68" t="s">
        <v>644</v>
      </c>
      <c r="J14" s="4" t="s">
        <v>666</v>
      </c>
    </row>
    <row r="15" spans="1:10" ht="13.8">
      <c r="A15" s="118" t="s">
        <v>1095</v>
      </c>
      <c r="B15" s="183" t="s">
        <v>1782</v>
      </c>
      <c r="C15" s="184" t="s">
        <v>112</v>
      </c>
      <c r="D15" s="119" t="s">
        <v>51</v>
      </c>
      <c r="E15" s="121" t="s">
        <v>664</v>
      </c>
      <c r="F15" s="120" t="s">
        <v>3</v>
      </c>
      <c r="G15" s="121" t="s">
        <v>0</v>
      </c>
      <c r="H15" s="121" t="s">
        <v>2</v>
      </c>
      <c r="I15" s="68" t="s">
        <v>644</v>
      </c>
      <c r="J15" s="4" t="s">
        <v>666</v>
      </c>
    </row>
    <row r="16" spans="1:10" ht="13.8">
      <c r="A16" s="118" t="s">
        <v>1096</v>
      </c>
      <c r="B16" s="183" t="s">
        <v>1783</v>
      </c>
      <c r="C16" s="184" t="s">
        <v>4</v>
      </c>
      <c r="D16" s="119" t="s">
        <v>12</v>
      </c>
      <c r="E16" s="121" t="s">
        <v>664</v>
      </c>
      <c r="F16" s="120" t="s">
        <v>3</v>
      </c>
      <c r="G16" s="121" t="s">
        <v>3</v>
      </c>
      <c r="H16" s="121" t="s">
        <v>1</v>
      </c>
      <c r="I16" s="68" t="s">
        <v>645</v>
      </c>
      <c r="J16" s="4" t="s">
        <v>665</v>
      </c>
    </row>
    <row r="17" spans="1:10" ht="13.8">
      <c r="A17" s="118" t="s">
        <v>1097</v>
      </c>
      <c r="B17" s="183" t="s">
        <v>1786</v>
      </c>
      <c r="C17" s="184" t="s">
        <v>6</v>
      </c>
      <c r="D17" s="119" t="s">
        <v>23</v>
      </c>
      <c r="E17" s="121" t="s">
        <v>664</v>
      </c>
      <c r="F17" s="120" t="s">
        <v>3</v>
      </c>
      <c r="G17" s="121" t="s">
        <v>3</v>
      </c>
      <c r="H17" s="121" t="s">
        <v>1</v>
      </c>
      <c r="I17" s="68" t="s">
        <v>645</v>
      </c>
      <c r="J17" s="4" t="s">
        <v>665</v>
      </c>
    </row>
    <row r="18" spans="1:10" ht="13.8">
      <c r="A18" s="185" t="s">
        <v>1784</v>
      </c>
      <c r="B18" s="183" t="s">
        <v>1785</v>
      </c>
      <c r="C18" s="184" t="s">
        <v>8</v>
      </c>
      <c r="D18" s="183" t="s">
        <v>51</v>
      </c>
      <c r="E18" s="121" t="s">
        <v>664</v>
      </c>
      <c r="F18" s="120" t="s">
        <v>3</v>
      </c>
      <c r="G18" s="121" t="s">
        <v>0</v>
      </c>
      <c r="H18" s="121" t="s">
        <v>2</v>
      </c>
      <c r="I18" s="68" t="s">
        <v>644</v>
      </c>
      <c r="J18" s="4" t="s">
        <v>666</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21"/>
  <sheetViews>
    <sheetView workbookViewId="0">
      <selection activeCell="E10" sqref="E10"/>
    </sheetView>
  </sheetViews>
  <sheetFormatPr defaultRowHeight="13.2"/>
  <cols>
    <col min="1" max="1" width="15.5546875" bestFit="1" customWidth="1"/>
    <col min="4" max="4" width="14.109375" bestFit="1" customWidth="1"/>
    <col min="5" max="5" width="11.77734375" bestFit="1" customWidth="1"/>
    <col min="6" max="6" width="12" bestFit="1" customWidth="1"/>
    <col min="11" max="11" width="10.33203125" bestFit="1" customWidth="1"/>
  </cols>
  <sheetData>
    <row r="1" spans="1:12" ht="13.8">
      <c r="A1" s="118" t="s">
        <v>1241</v>
      </c>
      <c r="B1" s="142">
        <v>10</v>
      </c>
      <c r="C1" s="142" t="s">
        <v>753</v>
      </c>
      <c r="D1" s="119" t="s">
        <v>1099</v>
      </c>
      <c r="E1" s="120" t="s">
        <v>66</v>
      </c>
      <c r="F1" s="119" t="s">
        <v>12</v>
      </c>
      <c r="G1" s="121" t="s">
        <v>664</v>
      </c>
      <c r="H1" s="120" t="s">
        <v>15</v>
      </c>
      <c r="I1" s="121" t="s">
        <v>3</v>
      </c>
      <c r="J1" s="121" t="s">
        <v>1</v>
      </c>
      <c r="K1" s="68" t="s">
        <v>645</v>
      </c>
      <c r="L1" s="4" t="s">
        <v>665</v>
      </c>
    </row>
    <row r="2" spans="1:12" ht="13.8">
      <c r="A2" s="118" t="s">
        <v>1083</v>
      </c>
      <c r="B2" s="142">
        <v>16</v>
      </c>
      <c r="C2" s="142" t="s">
        <v>1132</v>
      </c>
      <c r="D2" s="119" t="s">
        <v>1100</v>
      </c>
      <c r="E2" s="120" t="s">
        <v>66</v>
      </c>
      <c r="F2" s="119" t="s">
        <v>12</v>
      </c>
      <c r="G2" s="121" t="s">
        <v>664</v>
      </c>
      <c r="H2" s="120" t="s">
        <v>3</v>
      </c>
      <c r="I2" s="121" t="s">
        <v>3</v>
      </c>
      <c r="J2" s="121" t="s">
        <v>1</v>
      </c>
      <c r="K2" s="68" t="s">
        <v>645</v>
      </c>
      <c r="L2" s="4" t="s">
        <v>665</v>
      </c>
    </row>
    <row r="3" spans="1:12" ht="13.8">
      <c r="A3" s="118" t="s">
        <v>1084</v>
      </c>
      <c r="B3" s="142">
        <v>16</v>
      </c>
      <c r="C3" s="142" t="s">
        <v>753</v>
      </c>
      <c r="D3" s="119" t="s">
        <v>1101</v>
      </c>
      <c r="E3" s="120" t="s">
        <v>10</v>
      </c>
      <c r="F3" s="119" t="s">
        <v>12</v>
      </c>
      <c r="G3" s="121" t="s">
        <v>664</v>
      </c>
      <c r="H3" s="120" t="s">
        <v>17</v>
      </c>
      <c r="I3" s="121" t="s">
        <v>3</v>
      </c>
      <c r="J3" s="121" t="s">
        <v>1</v>
      </c>
      <c r="K3" s="68" t="s">
        <v>645</v>
      </c>
      <c r="L3" s="4" t="s">
        <v>665</v>
      </c>
    </row>
    <row r="4" spans="1:12" ht="13.8">
      <c r="A4" s="118" t="s">
        <v>1085</v>
      </c>
      <c r="B4" s="142">
        <v>25</v>
      </c>
      <c r="C4" s="142" t="s">
        <v>753</v>
      </c>
      <c r="D4" s="119" t="s">
        <v>1102</v>
      </c>
      <c r="E4" s="120" t="s">
        <v>66</v>
      </c>
      <c r="F4" s="119" t="s">
        <v>12</v>
      </c>
      <c r="G4" s="121" t="s">
        <v>664</v>
      </c>
      <c r="H4" s="120" t="s">
        <v>3</v>
      </c>
      <c r="I4" s="121" t="s">
        <v>3</v>
      </c>
      <c r="J4" s="121" t="s">
        <v>1</v>
      </c>
      <c r="K4" s="68" t="s">
        <v>645</v>
      </c>
      <c r="L4" s="4" t="s">
        <v>665</v>
      </c>
    </row>
    <row r="5" spans="1:12" ht="13.8">
      <c r="A5" s="118" t="s">
        <v>1086</v>
      </c>
      <c r="B5" s="142">
        <v>30</v>
      </c>
      <c r="C5" s="142" t="s">
        <v>761</v>
      </c>
      <c r="D5" s="119" t="s">
        <v>1103</v>
      </c>
      <c r="E5" s="120" t="s">
        <v>14</v>
      </c>
      <c r="F5" s="119" t="s">
        <v>12</v>
      </c>
      <c r="G5" s="121" t="s">
        <v>664</v>
      </c>
      <c r="H5" s="120" t="s">
        <v>3</v>
      </c>
      <c r="I5" s="121" t="s">
        <v>3</v>
      </c>
      <c r="J5" s="121" t="s">
        <v>1</v>
      </c>
      <c r="K5" s="68" t="s">
        <v>645</v>
      </c>
      <c r="L5" s="4" t="s">
        <v>665</v>
      </c>
    </row>
    <row r="6" spans="1:12" ht="13.8">
      <c r="A6" s="118" t="s">
        <v>1087</v>
      </c>
      <c r="B6" s="142">
        <v>35</v>
      </c>
      <c r="C6" s="142" t="s">
        <v>753</v>
      </c>
      <c r="D6" s="119" t="s">
        <v>1104</v>
      </c>
      <c r="E6" s="120" t="s">
        <v>10</v>
      </c>
      <c r="F6" s="119" t="s">
        <v>12</v>
      </c>
      <c r="G6" s="121" t="s">
        <v>664</v>
      </c>
      <c r="H6" s="120" t="s">
        <v>3</v>
      </c>
      <c r="I6" s="121" t="s">
        <v>3</v>
      </c>
      <c r="J6" s="121" t="s">
        <v>1</v>
      </c>
      <c r="K6" s="68" t="s">
        <v>645</v>
      </c>
      <c r="L6" s="4" t="s">
        <v>665</v>
      </c>
    </row>
    <row r="7" spans="1:12" ht="13.8">
      <c r="A7" s="118" t="s">
        <v>1088</v>
      </c>
      <c r="B7" s="142">
        <v>50</v>
      </c>
      <c r="C7" s="142" t="s">
        <v>763</v>
      </c>
      <c r="D7" s="119" t="s">
        <v>1105</v>
      </c>
      <c r="E7" s="120" t="s">
        <v>14</v>
      </c>
      <c r="F7" s="119" t="s">
        <v>12</v>
      </c>
      <c r="G7" s="121" t="s">
        <v>664</v>
      </c>
      <c r="H7" s="120" t="s">
        <v>3</v>
      </c>
      <c r="I7" s="121" t="s">
        <v>3</v>
      </c>
      <c r="J7" s="121" t="s">
        <v>1</v>
      </c>
      <c r="K7" s="68" t="s">
        <v>645</v>
      </c>
      <c r="L7" s="4" t="s">
        <v>665</v>
      </c>
    </row>
    <row r="8" spans="1:12" ht="13.8">
      <c r="A8" s="118" t="s">
        <v>1089</v>
      </c>
      <c r="B8" s="142">
        <v>70</v>
      </c>
      <c r="C8" s="142" t="s">
        <v>763</v>
      </c>
      <c r="D8" s="119" t="s">
        <v>1106</v>
      </c>
      <c r="E8" s="120" t="s">
        <v>4</v>
      </c>
      <c r="F8" s="119" t="s">
        <v>12</v>
      </c>
      <c r="G8" s="121" t="s">
        <v>664</v>
      </c>
      <c r="H8" s="120" t="s">
        <v>3</v>
      </c>
      <c r="I8" s="121" t="s">
        <v>3</v>
      </c>
      <c r="J8" s="121" t="s">
        <v>1</v>
      </c>
      <c r="K8" s="68" t="s">
        <v>645</v>
      </c>
      <c r="L8" s="4" t="s">
        <v>665</v>
      </c>
    </row>
    <row r="9" spans="1:12" ht="13.8">
      <c r="A9" s="118" t="s">
        <v>1775</v>
      </c>
      <c r="B9" s="142">
        <v>70</v>
      </c>
      <c r="C9" s="142" t="s">
        <v>787</v>
      </c>
      <c r="D9" s="119" t="s">
        <v>1789</v>
      </c>
      <c r="E9" s="120" t="s">
        <v>4</v>
      </c>
      <c r="F9" s="119" t="s">
        <v>1787</v>
      </c>
      <c r="G9" s="121" t="s">
        <v>1788</v>
      </c>
      <c r="H9" s="120" t="s">
        <v>3</v>
      </c>
      <c r="I9" s="121" t="s">
        <v>3</v>
      </c>
      <c r="J9" s="121" t="s">
        <v>1</v>
      </c>
      <c r="K9" s="68" t="s">
        <v>645</v>
      </c>
      <c r="L9" s="4" t="s">
        <v>666</v>
      </c>
    </row>
    <row r="10" spans="1:12" ht="13.8">
      <c r="A10" s="118" t="s">
        <v>1090</v>
      </c>
      <c r="B10" s="142">
        <v>95</v>
      </c>
      <c r="C10" s="142" t="s">
        <v>765</v>
      </c>
      <c r="D10" s="119" t="s">
        <v>1107</v>
      </c>
      <c r="E10" s="120" t="s">
        <v>5</v>
      </c>
      <c r="F10" s="119" t="s">
        <v>23</v>
      </c>
      <c r="G10" s="121" t="s">
        <v>664</v>
      </c>
      <c r="H10" s="120" t="s">
        <v>3</v>
      </c>
      <c r="I10" s="121" t="s">
        <v>3</v>
      </c>
      <c r="J10" s="121" t="s">
        <v>1</v>
      </c>
      <c r="K10" s="68" t="s">
        <v>645</v>
      </c>
      <c r="L10" s="4" t="s">
        <v>665</v>
      </c>
    </row>
    <row r="11" spans="1:12" ht="13.8">
      <c r="A11" s="118" t="s">
        <v>1091</v>
      </c>
      <c r="B11" s="142">
        <v>120</v>
      </c>
      <c r="C11" s="142" t="s">
        <v>767</v>
      </c>
      <c r="D11" s="119" t="s">
        <v>1133</v>
      </c>
      <c r="E11" s="120" t="s">
        <v>5</v>
      </c>
      <c r="F11" s="119" t="s">
        <v>23</v>
      </c>
      <c r="G11" s="121" t="s">
        <v>664</v>
      </c>
      <c r="H11" s="120" t="s">
        <v>3</v>
      </c>
      <c r="I11" s="121" t="s">
        <v>3</v>
      </c>
      <c r="J11" s="121" t="s">
        <v>1</v>
      </c>
      <c r="K11" s="68" t="s">
        <v>645</v>
      </c>
      <c r="L11" s="4" t="s">
        <v>665</v>
      </c>
    </row>
    <row r="12" spans="1:12" ht="13.8">
      <c r="A12" s="118" t="s">
        <v>1092</v>
      </c>
      <c r="B12" s="142">
        <v>150</v>
      </c>
      <c r="C12" s="142" t="s">
        <v>783</v>
      </c>
      <c r="D12" s="119" t="s">
        <v>1108</v>
      </c>
      <c r="E12" s="120" t="s">
        <v>6</v>
      </c>
      <c r="F12" s="119" t="s">
        <v>23</v>
      </c>
      <c r="G12" s="121" t="s">
        <v>664</v>
      </c>
      <c r="H12" s="120" t="s">
        <v>3</v>
      </c>
      <c r="I12" s="121" t="s">
        <v>3</v>
      </c>
      <c r="J12" s="121" t="s">
        <v>1</v>
      </c>
      <c r="K12" s="68" t="s">
        <v>645</v>
      </c>
      <c r="L12" s="4" t="s">
        <v>665</v>
      </c>
    </row>
    <row r="13" spans="1:12" ht="13.8">
      <c r="A13" s="118" t="s">
        <v>1093</v>
      </c>
      <c r="B13" s="142">
        <v>185</v>
      </c>
      <c r="C13" s="142" t="s">
        <v>783</v>
      </c>
      <c r="D13" s="119" t="s">
        <v>1109</v>
      </c>
      <c r="E13" s="120" t="s">
        <v>7</v>
      </c>
      <c r="F13" s="119" t="s">
        <v>37</v>
      </c>
      <c r="G13" s="121" t="s">
        <v>664</v>
      </c>
      <c r="H13" s="120" t="s">
        <v>3</v>
      </c>
      <c r="I13" s="121" t="s">
        <v>3</v>
      </c>
      <c r="J13" s="121" t="s">
        <v>1</v>
      </c>
      <c r="K13" s="68" t="s">
        <v>645</v>
      </c>
      <c r="L13" s="4" t="s">
        <v>665</v>
      </c>
    </row>
    <row r="14" spans="1:12" ht="13.8">
      <c r="A14" s="118" t="s">
        <v>1094</v>
      </c>
      <c r="B14" s="142">
        <v>240</v>
      </c>
      <c r="C14" s="142" t="s">
        <v>789</v>
      </c>
      <c r="D14" s="119" t="s">
        <v>1110</v>
      </c>
      <c r="E14" s="120" t="s">
        <v>8</v>
      </c>
      <c r="F14" s="119" t="s">
        <v>53</v>
      </c>
      <c r="G14" s="121" t="s">
        <v>664</v>
      </c>
      <c r="H14" s="120" t="s">
        <v>3</v>
      </c>
      <c r="I14" s="121" t="s">
        <v>0</v>
      </c>
      <c r="J14" s="121" t="s">
        <v>2</v>
      </c>
      <c r="K14" s="68" t="s">
        <v>644</v>
      </c>
      <c r="L14" s="4" t="s">
        <v>666</v>
      </c>
    </row>
    <row r="15" spans="1:12" ht="13.8">
      <c r="A15" s="118" t="s">
        <v>1095</v>
      </c>
      <c r="B15" s="142">
        <v>300</v>
      </c>
      <c r="C15" s="142" t="s">
        <v>791</v>
      </c>
      <c r="D15" s="119" t="s">
        <v>1111</v>
      </c>
      <c r="E15" s="120" t="s">
        <v>49</v>
      </c>
      <c r="F15" s="119" t="s">
        <v>51</v>
      </c>
      <c r="G15" s="121" t="s">
        <v>664</v>
      </c>
      <c r="H15" s="120" t="s">
        <v>3</v>
      </c>
      <c r="I15" s="121" t="s">
        <v>0</v>
      </c>
      <c r="J15" s="121" t="s">
        <v>2</v>
      </c>
      <c r="K15" s="68" t="s">
        <v>644</v>
      </c>
      <c r="L15" s="4" t="s">
        <v>666</v>
      </c>
    </row>
    <row r="16" spans="1:12" ht="13.8">
      <c r="A16" s="118" t="s">
        <v>1096</v>
      </c>
      <c r="B16" s="142">
        <v>8</v>
      </c>
      <c r="C16" s="142" t="s">
        <v>763</v>
      </c>
      <c r="D16" s="119" t="s">
        <v>1112</v>
      </c>
      <c r="E16" s="120" t="s">
        <v>14</v>
      </c>
      <c r="F16" s="119" t="s">
        <v>12</v>
      </c>
      <c r="G16" s="121" t="s">
        <v>664</v>
      </c>
      <c r="H16" s="120" t="s">
        <v>3</v>
      </c>
      <c r="I16" s="121" t="s">
        <v>3</v>
      </c>
      <c r="J16" s="121" t="s">
        <v>1</v>
      </c>
      <c r="K16" s="68" t="s">
        <v>645</v>
      </c>
      <c r="L16" s="4" t="s">
        <v>665</v>
      </c>
    </row>
    <row r="17" spans="1:12" ht="13.8">
      <c r="A17" s="118" t="s">
        <v>1097</v>
      </c>
      <c r="B17" s="142">
        <v>10</v>
      </c>
      <c r="C17" s="142" t="s">
        <v>763</v>
      </c>
      <c r="D17" s="119" t="s">
        <v>1113</v>
      </c>
      <c r="E17" s="120" t="s">
        <v>4</v>
      </c>
      <c r="F17" s="119" t="s">
        <v>12</v>
      </c>
      <c r="G17" s="121" t="s">
        <v>664</v>
      </c>
      <c r="H17" s="120" t="s">
        <v>3</v>
      </c>
      <c r="I17" s="121" t="s">
        <v>3</v>
      </c>
      <c r="J17" s="121" t="s">
        <v>1</v>
      </c>
      <c r="K17" s="68" t="s">
        <v>645</v>
      </c>
      <c r="L17" s="4" t="s">
        <v>665</v>
      </c>
    </row>
    <row r="18" spans="1:12" ht="13.8">
      <c r="A18" s="118" t="s">
        <v>1784</v>
      </c>
      <c r="B18" s="142">
        <v>10</v>
      </c>
      <c r="C18" s="142" t="s">
        <v>787</v>
      </c>
      <c r="D18" s="119" t="s">
        <v>1790</v>
      </c>
      <c r="E18" s="120" t="s">
        <v>4</v>
      </c>
      <c r="F18" s="119" t="s">
        <v>12</v>
      </c>
      <c r="G18" s="121" t="s">
        <v>664</v>
      </c>
      <c r="H18" s="120" t="s">
        <v>3</v>
      </c>
      <c r="I18" s="121" t="s">
        <v>3</v>
      </c>
      <c r="J18" s="121" t="s">
        <v>1</v>
      </c>
      <c r="K18" s="68" t="s">
        <v>645</v>
      </c>
      <c r="L18" s="4" t="s">
        <v>665</v>
      </c>
    </row>
    <row r="20" spans="1:12">
      <c r="B20" s="122"/>
      <c r="C20" s="122"/>
      <c r="D20" s="124"/>
      <c r="E20" s="122"/>
      <c r="F20" s="124"/>
      <c r="G20" s="123"/>
      <c r="H20" s="122"/>
      <c r="I20" s="123"/>
      <c r="J20" s="123"/>
    </row>
    <row r="21" spans="1:12">
      <c r="B21" s="122"/>
      <c r="C21" s="122"/>
      <c r="D21" s="124"/>
      <c r="E21" s="122"/>
      <c r="F21" s="124"/>
      <c r="G21" s="123"/>
      <c r="H21" s="122"/>
      <c r="I21" s="123"/>
      <c r="J21" s="12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16"/>
  <sheetViews>
    <sheetView workbookViewId="0">
      <selection activeCell="F5" sqref="F5"/>
    </sheetView>
  </sheetViews>
  <sheetFormatPr defaultRowHeight="13.2"/>
  <cols>
    <col min="3" max="3" width="10.5546875" bestFit="1" customWidth="1"/>
    <col min="5" max="5" width="12" bestFit="1" customWidth="1"/>
    <col min="10" max="10" width="10.33203125" bestFit="1" customWidth="1"/>
  </cols>
  <sheetData>
    <row r="1" spans="1:11" ht="13.8">
      <c r="A1" s="143" t="s">
        <v>191</v>
      </c>
      <c r="B1" s="142">
        <v>16</v>
      </c>
      <c r="C1" s="119" t="s">
        <v>1117</v>
      </c>
      <c r="D1" s="120" t="s">
        <v>14</v>
      </c>
      <c r="E1" s="121" t="s">
        <v>1116</v>
      </c>
      <c r="F1" s="121" t="s">
        <v>1115</v>
      </c>
      <c r="G1" s="121" t="s">
        <v>3</v>
      </c>
      <c r="H1" s="120" t="s">
        <v>3</v>
      </c>
      <c r="I1" s="121" t="s">
        <v>1114</v>
      </c>
      <c r="J1" s="68" t="s">
        <v>647</v>
      </c>
      <c r="K1" s="4" t="s">
        <v>667</v>
      </c>
    </row>
    <row r="2" spans="1:11" ht="13.8">
      <c r="A2" s="143" t="s">
        <v>206</v>
      </c>
      <c r="B2" s="142">
        <v>16</v>
      </c>
      <c r="C2" s="119" t="s">
        <v>1118</v>
      </c>
      <c r="D2" s="120" t="s">
        <v>14</v>
      </c>
      <c r="E2" s="121" t="s">
        <v>1116</v>
      </c>
      <c r="F2" s="121" t="s">
        <v>1115</v>
      </c>
      <c r="G2" s="121" t="s">
        <v>3</v>
      </c>
      <c r="H2" s="120" t="s">
        <v>17</v>
      </c>
      <c r="I2" s="121" t="s">
        <v>1114</v>
      </c>
      <c r="J2" s="68" t="s">
        <v>647</v>
      </c>
      <c r="K2" s="4" t="s">
        <v>667</v>
      </c>
    </row>
    <row r="3" spans="1:11" ht="13.8">
      <c r="A3" s="143" t="s">
        <v>192</v>
      </c>
      <c r="B3" s="142">
        <v>25</v>
      </c>
      <c r="C3" s="119" t="s">
        <v>1119</v>
      </c>
      <c r="D3" s="120" t="s">
        <v>14</v>
      </c>
      <c r="E3" s="121" t="s">
        <v>1116</v>
      </c>
      <c r="F3" s="121" t="s">
        <v>1115</v>
      </c>
      <c r="G3" s="121" t="s">
        <v>3</v>
      </c>
      <c r="H3" s="120" t="s">
        <v>3</v>
      </c>
      <c r="I3" s="121" t="s">
        <v>1114</v>
      </c>
      <c r="J3" s="68" t="s">
        <v>647</v>
      </c>
      <c r="K3" s="4" t="s">
        <v>667</v>
      </c>
    </row>
    <row r="4" spans="1:11" ht="13.8">
      <c r="A4" s="143" t="s">
        <v>193</v>
      </c>
      <c r="B4" s="142">
        <v>35</v>
      </c>
      <c r="C4" s="119" t="s">
        <v>1120</v>
      </c>
      <c r="D4" s="120" t="s">
        <v>14</v>
      </c>
      <c r="E4" s="121" t="s">
        <v>1116</v>
      </c>
      <c r="F4" s="121" t="s">
        <v>1115</v>
      </c>
      <c r="G4" s="121" t="s">
        <v>3</v>
      </c>
      <c r="H4" s="120" t="s">
        <v>3</v>
      </c>
      <c r="I4" s="121" t="s">
        <v>1114</v>
      </c>
      <c r="J4" s="68" t="s">
        <v>647</v>
      </c>
      <c r="K4" s="4" t="s">
        <v>667</v>
      </c>
    </row>
    <row r="5" spans="1:11" ht="13.8">
      <c r="A5" s="143" t="s">
        <v>194</v>
      </c>
      <c r="B5" s="142">
        <v>50</v>
      </c>
      <c r="C5" s="119" t="s">
        <v>1121</v>
      </c>
      <c r="D5" s="120" t="s">
        <v>14</v>
      </c>
      <c r="E5" s="121" t="s">
        <v>12</v>
      </c>
      <c r="F5" s="121" t="s">
        <v>664</v>
      </c>
      <c r="G5" s="121" t="s">
        <v>3</v>
      </c>
      <c r="H5" s="120" t="s">
        <v>3</v>
      </c>
      <c r="I5" s="121" t="s">
        <v>1</v>
      </c>
      <c r="J5" s="68" t="s">
        <v>645</v>
      </c>
      <c r="K5" s="4" t="s">
        <v>665</v>
      </c>
    </row>
    <row r="6" spans="1:11" ht="13.8">
      <c r="A6" s="143" t="s">
        <v>195</v>
      </c>
      <c r="B6" s="142">
        <v>70</v>
      </c>
      <c r="C6" s="119" t="s">
        <v>1122</v>
      </c>
      <c r="D6" s="120" t="s">
        <v>4</v>
      </c>
      <c r="E6" s="121" t="s">
        <v>12</v>
      </c>
      <c r="F6" s="121" t="s">
        <v>664</v>
      </c>
      <c r="G6" s="121" t="s">
        <v>3</v>
      </c>
      <c r="H6" s="120" t="s">
        <v>3</v>
      </c>
      <c r="I6" s="121" t="s">
        <v>1</v>
      </c>
      <c r="J6" s="68" t="s">
        <v>645</v>
      </c>
      <c r="K6" s="4" t="s">
        <v>665</v>
      </c>
    </row>
    <row r="7" spans="1:11" ht="13.8">
      <c r="A7" s="143" t="s">
        <v>196</v>
      </c>
      <c r="B7" s="142">
        <v>95</v>
      </c>
      <c r="C7" s="119" t="s">
        <v>1123</v>
      </c>
      <c r="D7" s="120" t="s">
        <v>5</v>
      </c>
      <c r="E7" s="121" t="s">
        <v>23</v>
      </c>
      <c r="F7" s="121" t="s">
        <v>664</v>
      </c>
      <c r="G7" s="121" t="s">
        <v>3</v>
      </c>
      <c r="H7" s="120" t="s">
        <v>3</v>
      </c>
      <c r="I7" s="121" t="s">
        <v>1</v>
      </c>
      <c r="J7" s="68" t="s">
        <v>645</v>
      </c>
      <c r="K7" s="4" t="s">
        <v>665</v>
      </c>
    </row>
    <row r="8" spans="1:11" ht="13.8">
      <c r="A8" s="143" t="s">
        <v>197</v>
      </c>
      <c r="B8" s="142">
        <v>120</v>
      </c>
      <c r="C8" s="119" t="s">
        <v>1124</v>
      </c>
      <c r="D8" s="120" t="s">
        <v>6</v>
      </c>
      <c r="E8" s="121" t="s">
        <v>23</v>
      </c>
      <c r="F8" s="121" t="s">
        <v>664</v>
      </c>
      <c r="G8" s="121" t="s">
        <v>3</v>
      </c>
      <c r="H8" s="120" t="s">
        <v>3</v>
      </c>
      <c r="I8" s="121" t="s">
        <v>1</v>
      </c>
      <c r="J8" s="68" t="s">
        <v>645</v>
      </c>
      <c r="K8" s="4" t="s">
        <v>665</v>
      </c>
    </row>
    <row r="9" spans="1:11" ht="13.8">
      <c r="A9" s="143" t="s">
        <v>198</v>
      </c>
      <c r="B9" s="142">
        <v>150</v>
      </c>
      <c r="C9" s="119" t="s">
        <v>1125</v>
      </c>
      <c r="D9" s="120" t="s">
        <v>7</v>
      </c>
      <c r="E9" s="121" t="s">
        <v>37</v>
      </c>
      <c r="F9" s="121" t="s">
        <v>664</v>
      </c>
      <c r="G9" s="121" t="s">
        <v>3</v>
      </c>
      <c r="H9" s="120" t="s">
        <v>3</v>
      </c>
      <c r="I9" s="121" t="s">
        <v>1</v>
      </c>
      <c r="J9" s="68" t="s">
        <v>645</v>
      </c>
      <c r="K9" s="4" t="s">
        <v>665</v>
      </c>
    </row>
    <row r="10" spans="1:11" ht="13.8">
      <c r="A10" s="143" t="s">
        <v>199</v>
      </c>
      <c r="B10" s="142">
        <v>185</v>
      </c>
      <c r="C10" s="119" t="s">
        <v>1126</v>
      </c>
      <c r="D10" s="120" t="s">
        <v>8</v>
      </c>
      <c r="E10" s="121" t="s">
        <v>37</v>
      </c>
      <c r="F10" s="121" t="s">
        <v>664</v>
      </c>
      <c r="G10" s="121" t="s">
        <v>3</v>
      </c>
      <c r="H10" s="120" t="s">
        <v>3</v>
      </c>
      <c r="I10" s="121" t="s">
        <v>1</v>
      </c>
      <c r="J10" s="68" t="s">
        <v>645</v>
      </c>
      <c r="K10" s="4" t="s">
        <v>665</v>
      </c>
    </row>
    <row r="11" spans="1:11" ht="13.8">
      <c r="A11" s="143" t="s">
        <v>200</v>
      </c>
      <c r="B11" s="142">
        <v>240</v>
      </c>
      <c r="C11" s="119" t="s">
        <v>1127</v>
      </c>
      <c r="D11" s="120" t="s">
        <v>8</v>
      </c>
      <c r="E11" s="121" t="s">
        <v>37</v>
      </c>
      <c r="F11" s="121" t="s">
        <v>664</v>
      </c>
      <c r="G11" s="121" t="s">
        <v>3</v>
      </c>
      <c r="H11" s="120" t="s">
        <v>3</v>
      </c>
      <c r="I11" s="121" t="s">
        <v>1</v>
      </c>
      <c r="J11" s="68" t="s">
        <v>645</v>
      </c>
      <c r="K11" s="4" t="s">
        <v>665</v>
      </c>
    </row>
    <row r="12" spans="1:11" ht="13.8">
      <c r="A12" s="143" t="s">
        <v>201</v>
      </c>
      <c r="B12" s="142">
        <v>300</v>
      </c>
      <c r="C12" s="119" t="s">
        <v>1128</v>
      </c>
      <c r="D12" s="120" t="s">
        <v>103</v>
      </c>
      <c r="E12" s="121" t="s">
        <v>37</v>
      </c>
      <c r="F12" s="121" t="s">
        <v>664</v>
      </c>
      <c r="G12" s="121" t="s">
        <v>3</v>
      </c>
      <c r="H12" s="120" t="s">
        <v>3</v>
      </c>
      <c r="I12" s="121" t="s">
        <v>1</v>
      </c>
      <c r="J12" s="68" t="s">
        <v>645</v>
      </c>
      <c r="K12" s="4" t="s">
        <v>665</v>
      </c>
    </row>
    <row r="13" spans="1:11" ht="13.8">
      <c r="A13" s="143" t="s">
        <v>202</v>
      </c>
      <c r="B13" s="142">
        <v>8</v>
      </c>
      <c r="C13" s="119" t="s">
        <v>1129</v>
      </c>
      <c r="D13" s="120" t="s">
        <v>14</v>
      </c>
      <c r="E13" s="121" t="s">
        <v>12</v>
      </c>
      <c r="F13" s="121" t="s">
        <v>664</v>
      </c>
      <c r="G13" s="121" t="s">
        <v>3</v>
      </c>
      <c r="H13" s="120" t="s">
        <v>3</v>
      </c>
      <c r="I13" s="121" t="s">
        <v>1</v>
      </c>
      <c r="J13" s="68" t="s">
        <v>645</v>
      </c>
      <c r="K13" s="4" t="s">
        <v>665</v>
      </c>
    </row>
    <row r="14" spans="1:11" ht="13.8">
      <c r="A14" s="143" t="s">
        <v>203</v>
      </c>
      <c r="B14" s="142">
        <v>10</v>
      </c>
      <c r="C14" s="119" t="s">
        <v>1130</v>
      </c>
      <c r="D14" s="120" t="s">
        <v>4</v>
      </c>
      <c r="E14" s="121" t="s">
        <v>12</v>
      </c>
      <c r="F14" s="121" t="s">
        <v>664</v>
      </c>
      <c r="G14" s="121" t="s">
        <v>3</v>
      </c>
      <c r="H14" s="120" t="s">
        <v>3</v>
      </c>
      <c r="I14" s="121" t="s">
        <v>1</v>
      </c>
      <c r="J14" s="68" t="s">
        <v>645</v>
      </c>
      <c r="K14" s="4" t="s">
        <v>665</v>
      </c>
    </row>
    <row r="15" spans="1:11" ht="13.8">
      <c r="A15" s="143" t="s">
        <v>204</v>
      </c>
      <c r="B15" s="142">
        <v>12</v>
      </c>
      <c r="C15" s="119" t="s">
        <v>1131</v>
      </c>
      <c r="D15" s="120" t="s">
        <v>4</v>
      </c>
      <c r="E15" s="121" t="s">
        <v>12</v>
      </c>
      <c r="F15" s="121" t="s">
        <v>664</v>
      </c>
      <c r="G15" s="121" t="s">
        <v>3</v>
      </c>
      <c r="H15" s="120" t="s">
        <v>3</v>
      </c>
      <c r="I15" s="121" t="s">
        <v>1</v>
      </c>
      <c r="J15" s="68" t="s">
        <v>645</v>
      </c>
      <c r="K15" s="4" t="s">
        <v>665</v>
      </c>
    </row>
    <row r="16" spans="1:11" ht="13.8">
      <c r="A16" s="143" t="s">
        <v>205</v>
      </c>
      <c r="B16" s="142">
        <v>16</v>
      </c>
      <c r="C16" s="119" t="s">
        <v>1125</v>
      </c>
      <c r="D16" s="120" t="s">
        <v>6</v>
      </c>
      <c r="E16" s="121" t="s">
        <v>23</v>
      </c>
      <c r="F16" s="121" t="s">
        <v>664</v>
      </c>
      <c r="G16" s="121" t="s">
        <v>3</v>
      </c>
      <c r="H16" s="120" t="s">
        <v>3</v>
      </c>
      <c r="I16" s="121" t="s">
        <v>1</v>
      </c>
      <c r="J16" s="68" t="s">
        <v>645</v>
      </c>
      <c r="K16" s="4" t="s">
        <v>665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18"/>
  <sheetViews>
    <sheetView workbookViewId="0">
      <selection activeCell="A3" sqref="A3"/>
    </sheetView>
  </sheetViews>
  <sheetFormatPr defaultRowHeight="13.2"/>
  <cols>
    <col min="5" max="5" width="12" bestFit="1" customWidth="1"/>
    <col min="10" max="10" width="10.33203125" bestFit="1" customWidth="1"/>
  </cols>
  <sheetData>
    <row r="1" spans="1:11">
      <c r="A1" s="148">
        <v>1</v>
      </c>
      <c r="B1" s="149">
        <v>2</v>
      </c>
      <c r="C1" s="149">
        <v>3</v>
      </c>
      <c r="D1" s="148">
        <v>4</v>
      </c>
      <c r="E1" s="149">
        <v>5</v>
      </c>
      <c r="F1" s="149">
        <v>6</v>
      </c>
      <c r="G1" s="148">
        <v>7</v>
      </c>
      <c r="H1" s="148">
        <v>8</v>
      </c>
      <c r="I1" s="149">
        <v>9</v>
      </c>
      <c r="J1" s="149">
        <v>10</v>
      </c>
      <c r="K1" s="148">
        <v>11</v>
      </c>
    </row>
    <row r="2" spans="1:11" ht="13.8">
      <c r="A2" s="9" t="s">
        <v>190</v>
      </c>
      <c r="B2" s="142">
        <v>10</v>
      </c>
      <c r="C2" s="119" t="s">
        <v>1136</v>
      </c>
      <c r="D2" s="120" t="s">
        <v>14</v>
      </c>
      <c r="E2" s="119" t="s">
        <v>1116</v>
      </c>
      <c r="F2" s="121" t="s">
        <v>1115</v>
      </c>
      <c r="G2" s="121" t="s">
        <v>3</v>
      </c>
      <c r="H2" s="8"/>
      <c r="I2" s="121" t="s">
        <v>1114</v>
      </c>
      <c r="J2" s="68" t="s">
        <v>647</v>
      </c>
      <c r="K2" s="4" t="s">
        <v>667</v>
      </c>
    </row>
    <row r="3" spans="1:11" ht="13.8">
      <c r="A3" s="9" t="s">
        <v>191</v>
      </c>
      <c r="B3" s="142">
        <v>16</v>
      </c>
      <c r="C3" s="119" t="s">
        <v>1137</v>
      </c>
      <c r="D3" s="120" t="s">
        <v>14</v>
      </c>
      <c r="E3" s="119" t="s">
        <v>1116</v>
      </c>
      <c r="F3" s="121" t="s">
        <v>1115</v>
      </c>
      <c r="G3" s="121" t="s">
        <v>3</v>
      </c>
      <c r="H3" s="150" t="s">
        <v>3</v>
      </c>
      <c r="I3" s="121" t="s">
        <v>1114</v>
      </c>
      <c r="J3" s="68" t="s">
        <v>647</v>
      </c>
      <c r="K3" s="4" t="s">
        <v>667</v>
      </c>
    </row>
    <row r="4" spans="1:11" ht="13.8">
      <c r="A4" s="9" t="s">
        <v>206</v>
      </c>
      <c r="B4" s="142">
        <v>16</v>
      </c>
      <c r="C4" s="119" t="s">
        <v>1138</v>
      </c>
      <c r="D4" s="120" t="s">
        <v>14</v>
      </c>
      <c r="E4" s="119" t="s">
        <v>1116</v>
      </c>
      <c r="F4" s="121" t="s">
        <v>1115</v>
      </c>
      <c r="G4" s="121" t="s">
        <v>3</v>
      </c>
      <c r="H4" s="120" t="s">
        <v>17</v>
      </c>
      <c r="I4" s="121" t="s">
        <v>1114</v>
      </c>
      <c r="J4" s="68" t="s">
        <v>647</v>
      </c>
      <c r="K4" s="4" t="s">
        <v>667</v>
      </c>
    </row>
    <row r="5" spans="1:11" ht="13.8">
      <c r="A5" s="9" t="s">
        <v>192</v>
      </c>
      <c r="B5" s="142">
        <v>25</v>
      </c>
      <c r="C5" s="119" t="s">
        <v>1139</v>
      </c>
      <c r="D5" s="120" t="s">
        <v>14</v>
      </c>
      <c r="E5" s="119" t="s">
        <v>1116</v>
      </c>
      <c r="F5" s="121" t="s">
        <v>1115</v>
      </c>
      <c r="G5" s="121" t="s">
        <v>3</v>
      </c>
      <c r="H5" s="150" t="s">
        <v>3</v>
      </c>
      <c r="I5" s="121" t="s">
        <v>1114</v>
      </c>
      <c r="J5" s="68" t="s">
        <v>647</v>
      </c>
      <c r="K5" s="4" t="s">
        <v>667</v>
      </c>
    </row>
    <row r="6" spans="1:11" ht="13.8">
      <c r="A6" s="9" t="s">
        <v>193</v>
      </c>
      <c r="B6" s="142">
        <v>35</v>
      </c>
      <c r="C6" s="119" t="s">
        <v>1140</v>
      </c>
      <c r="D6" s="120" t="s">
        <v>14</v>
      </c>
      <c r="E6" s="119" t="s">
        <v>1116</v>
      </c>
      <c r="F6" s="121" t="s">
        <v>1115</v>
      </c>
      <c r="G6" s="121" t="s">
        <v>3</v>
      </c>
      <c r="H6" s="150" t="s">
        <v>3</v>
      </c>
      <c r="I6" s="121" t="s">
        <v>1114</v>
      </c>
      <c r="J6" s="68" t="s">
        <v>647</v>
      </c>
      <c r="K6" s="4" t="s">
        <v>667</v>
      </c>
    </row>
    <row r="7" spans="1:11" ht="13.8">
      <c r="A7" s="9" t="s">
        <v>194</v>
      </c>
      <c r="B7" s="142">
        <v>50</v>
      </c>
      <c r="C7" s="119" t="s">
        <v>1141</v>
      </c>
      <c r="D7" s="120" t="s">
        <v>5</v>
      </c>
      <c r="E7" s="119" t="s">
        <v>23</v>
      </c>
      <c r="F7" s="121" t="s">
        <v>664</v>
      </c>
      <c r="G7" s="121" t="s">
        <v>3</v>
      </c>
      <c r="H7" s="150" t="s">
        <v>3</v>
      </c>
      <c r="I7" s="121" t="s">
        <v>1</v>
      </c>
      <c r="J7" s="68" t="s">
        <v>645</v>
      </c>
      <c r="K7" s="4" t="s">
        <v>665</v>
      </c>
    </row>
    <row r="8" spans="1:11" ht="13.8">
      <c r="A8" s="9" t="s">
        <v>195</v>
      </c>
      <c r="B8" s="142">
        <v>70</v>
      </c>
      <c r="C8" s="119" t="s">
        <v>1142</v>
      </c>
      <c r="D8" s="120" t="s">
        <v>6</v>
      </c>
      <c r="E8" s="119" t="s">
        <v>23</v>
      </c>
      <c r="F8" s="121" t="s">
        <v>664</v>
      </c>
      <c r="G8" s="121" t="s">
        <v>3</v>
      </c>
      <c r="H8" s="150" t="s">
        <v>3</v>
      </c>
      <c r="I8" s="121" t="s">
        <v>1</v>
      </c>
      <c r="J8" s="68" t="s">
        <v>645</v>
      </c>
      <c r="K8" s="4" t="s">
        <v>665</v>
      </c>
    </row>
    <row r="9" spans="1:11" ht="13.8">
      <c r="A9" s="9" t="s">
        <v>196</v>
      </c>
      <c r="B9" s="142">
        <v>95</v>
      </c>
      <c r="C9" s="119" t="s">
        <v>1143</v>
      </c>
      <c r="D9" s="120" t="s">
        <v>6</v>
      </c>
      <c r="E9" s="119" t="s">
        <v>23</v>
      </c>
      <c r="F9" s="121" t="s">
        <v>664</v>
      </c>
      <c r="G9" s="121" t="s">
        <v>3</v>
      </c>
      <c r="H9" s="150" t="s">
        <v>3</v>
      </c>
      <c r="I9" s="121" t="s">
        <v>1</v>
      </c>
      <c r="J9" s="68" t="s">
        <v>645</v>
      </c>
      <c r="K9" s="4" t="s">
        <v>665</v>
      </c>
    </row>
    <row r="10" spans="1:11" ht="13.8">
      <c r="A10" s="9" t="s">
        <v>197</v>
      </c>
      <c r="B10" s="142">
        <v>120</v>
      </c>
      <c r="C10" s="119" t="s">
        <v>1144</v>
      </c>
      <c r="D10" s="120" t="s">
        <v>7</v>
      </c>
      <c r="E10" s="119" t="s">
        <v>37</v>
      </c>
      <c r="F10" s="121" t="s">
        <v>664</v>
      </c>
      <c r="G10" s="121" t="s">
        <v>3</v>
      </c>
      <c r="H10" s="150" t="s">
        <v>3</v>
      </c>
      <c r="I10" s="121" t="s">
        <v>1</v>
      </c>
      <c r="J10" s="68" t="s">
        <v>645</v>
      </c>
      <c r="K10" s="4" t="s">
        <v>665</v>
      </c>
    </row>
    <row r="11" spans="1:11" ht="13.8">
      <c r="A11" s="9" t="s">
        <v>198</v>
      </c>
      <c r="B11" s="142">
        <v>150</v>
      </c>
      <c r="C11" s="119" t="s">
        <v>1145</v>
      </c>
      <c r="D11" s="120" t="s">
        <v>8</v>
      </c>
      <c r="E11" s="119" t="s">
        <v>37</v>
      </c>
      <c r="F11" s="121" t="s">
        <v>664</v>
      </c>
      <c r="G11" s="121" t="s">
        <v>3</v>
      </c>
      <c r="H11" s="150" t="s">
        <v>3</v>
      </c>
      <c r="I11" s="121" t="s">
        <v>1</v>
      </c>
      <c r="J11" s="68" t="s">
        <v>645</v>
      </c>
      <c r="K11" s="4" t="s">
        <v>665</v>
      </c>
    </row>
    <row r="12" spans="1:11" ht="13.8">
      <c r="A12" s="9" t="s">
        <v>199</v>
      </c>
      <c r="B12" s="142">
        <v>185</v>
      </c>
      <c r="C12" s="119" t="s">
        <v>1146</v>
      </c>
      <c r="D12" s="120" t="s">
        <v>103</v>
      </c>
      <c r="E12" s="119" t="s">
        <v>37</v>
      </c>
      <c r="F12" s="121" t="s">
        <v>664</v>
      </c>
      <c r="G12" s="121" t="s">
        <v>3</v>
      </c>
      <c r="H12" s="150" t="s">
        <v>3</v>
      </c>
      <c r="I12" s="121" t="s">
        <v>1</v>
      </c>
      <c r="J12" s="68" t="s">
        <v>645</v>
      </c>
      <c r="K12" s="4" t="s">
        <v>665</v>
      </c>
    </row>
    <row r="13" spans="1:11" ht="13.8">
      <c r="A13" s="9" t="s">
        <v>200</v>
      </c>
      <c r="B13" s="142">
        <v>240</v>
      </c>
      <c r="C13" s="119" t="s">
        <v>1147</v>
      </c>
      <c r="D13" s="120" t="s">
        <v>49</v>
      </c>
      <c r="E13" s="119" t="s">
        <v>51</v>
      </c>
      <c r="F13" s="121" t="s">
        <v>664</v>
      </c>
      <c r="G13" s="121" t="s">
        <v>0</v>
      </c>
      <c r="H13" s="150" t="s">
        <v>3</v>
      </c>
      <c r="I13" s="121" t="s">
        <v>2</v>
      </c>
      <c r="J13" s="68" t="s">
        <v>644</v>
      </c>
      <c r="K13" s="4" t="s">
        <v>666</v>
      </c>
    </row>
    <row r="14" spans="1:11" ht="13.8">
      <c r="A14" s="9" t="s">
        <v>201</v>
      </c>
      <c r="B14" s="142">
        <v>300</v>
      </c>
      <c r="C14" s="119" t="s">
        <v>1148</v>
      </c>
      <c r="D14" s="120" t="s">
        <v>114</v>
      </c>
      <c r="E14" s="119" t="s">
        <v>51</v>
      </c>
      <c r="F14" s="121" t="s">
        <v>664</v>
      </c>
      <c r="G14" s="121" t="s">
        <v>0</v>
      </c>
      <c r="H14" s="150" t="s">
        <v>3</v>
      </c>
      <c r="I14" s="121" t="s">
        <v>2</v>
      </c>
      <c r="J14" s="68" t="s">
        <v>644</v>
      </c>
      <c r="K14" s="4" t="s">
        <v>666</v>
      </c>
    </row>
    <row r="15" spans="1:11" ht="13.8">
      <c r="A15" s="9" t="s">
        <v>202</v>
      </c>
      <c r="B15" s="142">
        <v>8</v>
      </c>
      <c r="C15" s="119" t="s">
        <v>1149</v>
      </c>
      <c r="D15" s="120" t="s">
        <v>5</v>
      </c>
      <c r="E15" s="119" t="s">
        <v>23</v>
      </c>
      <c r="F15" s="121" t="s">
        <v>664</v>
      </c>
      <c r="G15" s="121" t="s">
        <v>3</v>
      </c>
      <c r="H15" s="150" t="s">
        <v>3</v>
      </c>
      <c r="I15" s="121" t="s">
        <v>1</v>
      </c>
      <c r="J15" s="68" t="s">
        <v>645</v>
      </c>
      <c r="K15" s="4" t="s">
        <v>665</v>
      </c>
    </row>
    <row r="16" spans="1:11" ht="13.8">
      <c r="A16" s="9" t="s">
        <v>203</v>
      </c>
      <c r="B16" s="142">
        <v>10</v>
      </c>
      <c r="C16" s="119" t="s">
        <v>1150</v>
      </c>
      <c r="D16" s="120" t="s">
        <v>6</v>
      </c>
      <c r="E16" s="119" t="s">
        <v>23</v>
      </c>
      <c r="F16" s="121" t="s">
        <v>664</v>
      </c>
      <c r="G16" s="121" t="s">
        <v>3</v>
      </c>
      <c r="H16" s="150" t="s">
        <v>3</v>
      </c>
      <c r="I16" s="121" t="s">
        <v>1</v>
      </c>
      <c r="J16" s="68" t="s">
        <v>645</v>
      </c>
      <c r="K16" s="4" t="s">
        <v>665</v>
      </c>
    </row>
    <row r="17" spans="1:11" ht="13.8">
      <c r="A17" s="9" t="s">
        <v>204</v>
      </c>
      <c r="B17" s="142">
        <v>12</v>
      </c>
      <c r="C17" s="119" t="s">
        <v>1151</v>
      </c>
      <c r="D17" s="120" t="s">
        <v>6</v>
      </c>
      <c r="E17" s="119" t="s">
        <v>23</v>
      </c>
      <c r="F17" s="121" t="s">
        <v>664</v>
      </c>
      <c r="G17" s="121" t="s">
        <v>3</v>
      </c>
      <c r="H17" s="150" t="s">
        <v>3</v>
      </c>
      <c r="I17" s="121" t="s">
        <v>1</v>
      </c>
      <c r="J17" s="68" t="s">
        <v>645</v>
      </c>
      <c r="K17" s="4" t="s">
        <v>665</v>
      </c>
    </row>
    <row r="18" spans="1:11" ht="13.8">
      <c r="A18" s="9" t="s">
        <v>205</v>
      </c>
      <c r="B18" s="142">
        <v>16</v>
      </c>
      <c r="C18" s="119" t="s">
        <v>1145</v>
      </c>
      <c r="D18" s="120" t="s">
        <v>8</v>
      </c>
      <c r="E18" s="119" t="s">
        <v>37</v>
      </c>
      <c r="F18" s="121" t="s">
        <v>664</v>
      </c>
      <c r="G18" s="121" t="s">
        <v>3</v>
      </c>
      <c r="H18" s="150" t="s">
        <v>3</v>
      </c>
      <c r="I18" s="121" t="s">
        <v>1</v>
      </c>
      <c r="J18" s="68" t="s">
        <v>645</v>
      </c>
      <c r="K18" s="4" t="s">
        <v>665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9"/>
  <sheetViews>
    <sheetView workbookViewId="0">
      <selection activeCell="H3" sqref="H3"/>
    </sheetView>
  </sheetViews>
  <sheetFormatPr defaultRowHeight="13.2"/>
  <cols>
    <col min="1" max="1" width="7.6640625" bestFit="1" customWidth="1"/>
    <col min="2" max="2" width="4" bestFit="1" customWidth="1"/>
    <col min="3" max="3" width="10.5546875" bestFit="1" customWidth="1"/>
    <col min="4" max="4" width="8.88671875" bestFit="1" customWidth="1"/>
    <col min="5" max="5" width="5.6640625" bestFit="1" customWidth="1"/>
    <col min="6" max="6" width="12" bestFit="1" customWidth="1"/>
    <col min="7" max="7" width="12.6640625" bestFit="1" customWidth="1"/>
    <col min="8" max="8" width="8.6640625" bestFit="1" customWidth="1"/>
    <col min="9" max="9" width="2.44140625" bestFit="1" customWidth="1"/>
    <col min="10" max="10" width="10.33203125" bestFit="1" customWidth="1"/>
    <col min="11" max="11" width="4.44140625" bestFit="1" customWidth="1"/>
  </cols>
  <sheetData>
    <row r="1" spans="1:11">
      <c r="A1" s="149">
        <v>1</v>
      </c>
      <c r="B1" s="149">
        <v>2</v>
      </c>
      <c r="C1" s="149">
        <v>3</v>
      </c>
      <c r="D1" s="149">
        <v>4</v>
      </c>
      <c r="E1" s="149">
        <v>5</v>
      </c>
      <c r="F1" s="149">
        <v>6</v>
      </c>
      <c r="G1" s="149">
        <v>7</v>
      </c>
      <c r="H1" s="149">
        <v>8</v>
      </c>
      <c r="I1" s="149">
        <v>9</v>
      </c>
      <c r="J1" s="149">
        <v>10</v>
      </c>
      <c r="K1" s="149">
        <v>11</v>
      </c>
    </row>
    <row r="2" spans="1:11" ht="13.8">
      <c r="A2" s="9" t="s">
        <v>190</v>
      </c>
      <c r="B2" s="125">
        <v>10</v>
      </c>
      <c r="C2" s="126" t="s">
        <v>1153</v>
      </c>
      <c r="D2" s="145" t="s">
        <v>14</v>
      </c>
      <c r="E2" s="128" t="s">
        <v>664</v>
      </c>
      <c r="F2" s="127" t="s">
        <v>12</v>
      </c>
      <c r="G2" s="128" t="s">
        <v>1154</v>
      </c>
      <c r="H2" s="8" t="s">
        <v>3</v>
      </c>
      <c r="I2" s="128" t="s">
        <v>1</v>
      </c>
      <c r="J2" s="68" t="s">
        <v>645</v>
      </c>
      <c r="K2" s="4" t="s">
        <v>665</v>
      </c>
    </row>
    <row r="3" spans="1:11" ht="13.8">
      <c r="A3" s="9" t="s">
        <v>191</v>
      </c>
      <c r="B3" s="130">
        <v>16</v>
      </c>
      <c r="C3" s="131" t="s">
        <v>1155</v>
      </c>
      <c r="D3" s="146" t="s">
        <v>14</v>
      </c>
      <c r="E3" s="133" t="s">
        <v>664</v>
      </c>
      <c r="F3" s="132" t="s">
        <v>12</v>
      </c>
      <c r="G3" s="133" t="s">
        <v>1154</v>
      </c>
      <c r="H3" s="134" t="s">
        <v>3</v>
      </c>
      <c r="I3" s="133" t="s">
        <v>1</v>
      </c>
      <c r="J3" s="68" t="s">
        <v>645</v>
      </c>
      <c r="K3" s="4" t="s">
        <v>665</v>
      </c>
    </row>
    <row r="4" spans="1:11" ht="13.8">
      <c r="A4" s="9" t="s">
        <v>206</v>
      </c>
      <c r="B4" s="125">
        <v>16</v>
      </c>
      <c r="C4" s="126" t="s">
        <v>1156</v>
      </c>
      <c r="D4" s="145" t="s">
        <v>14</v>
      </c>
      <c r="E4" s="128" t="s">
        <v>664</v>
      </c>
      <c r="F4" s="127" t="s">
        <v>12</v>
      </c>
      <c r="G4" s="128" t="s">
        <v>1154</v>
      </c>
      <c r="H4" s="129" t="s">
        <v>17</v>
      </c>
      <c r="I4" s="128" t="s">
        <v>1</v>
      </c>
      <c r="J4" s="68" t="s">
        <v>645</v>
      </c>
      <c r="K4" s="4" t="s">
        <v>665</v>
      </c>
    </row>
    <row r="5" spans="1:11" ht="13.8">
      <c r="A5" s="9" t="s">
        <v>192</v>
      </c>
      <c r="B5" s="130">
        <v>25</v>
      </c>
      <c r="C5" s="131" t="s">
        <v>1157</v>
      </c>
      <c r="D5" s="146" t="s">
        <v>14</v>
      </c>
      <c r="E5" s="133" t="s">
        <v>664</v>
      </c>
      <c r="F5" s="132" t="s">
        <v>12</v>
      </c>
      <c r="G5" s="133" t="s">
        <v>1154</v>
      </c>
      <c r="H5" s="134" t="s">
        <v>3</v>
      </c>
      <c r="I5" s="133" t="s">
        <v>1</v>
      </c>
      <c r="J5" s="68" t="s">
        <v>645</v>
      </c>
      <c r="K5" s="4" t="s">
        <v>665</v>
      </c>
    </row>
    <row r="6" spans="1:11" ht="13.8">
      <c r="A6" s="9" t="s">
        <v>193</v>
      </c>
      <c r="B6" s="130">
        <v>35</v>
      </c>
      <c r="C6" s="131" t="s">
        <v>1158</v>
      </c>
      <c r="D6" s="146" t="s">
        <v>14</v>
      </c>
      <c r="E6" s="133" t="s">
        <v>664</v>
      </c>
      <c r="F6" s="132" t="s">
        <v>12</v>
      </c>
      <c r="G6" s="133" t="s">
        <v>1154</v>
      </c>
      <c r="H6" s="134" t="s">
        <v>3</v>
      </c>
      <c r="I6" s="133" t="s">
        <v>1</v>
      </c>
      <c r="J6" s="68" t="s">
        <v>645</v>
      </c>
      <c r="K6" s="4" t="s">
        <v>665</v>
      </c>
    </row>
    <row r="7" spans="1:11" ht="13.8">
      <c r="A7" s="9" t="s">
        <v>194</v>
      </c>
      <c r="B7" s="125">
        <v>50</v>
      </c>
      <c r="C7" s="126" t="s">
        <v>1159</v>
      </c>
      <c r="D7" s="135" t="s">
        <v>5</v>
      </c>
      <c r="E7" s="128" t="s">
        <v>664</v>
      </c>
      <c r="F7" s="127" t="s">
        <v>23</v>
      </c>
      <c r="G7" s="128" t="s">
        <v>1154</v>
      </c>
      <c r="H7" s="129" t="s">
        <v>3</v>
      </c>
      <c r="I7" s="128" t="s">
        <v>1</v>
      </c>
      <c r="J7" s="68" t="s">
        <v>645</v>
      </c>
      <c r="K7" s="4" t="s">
        <v>665</v>
      </c>
    </row>
    <row r="8" spans="1:11" ht="13.8">
      <c r="A8" s="9" t="s">
        <v>195</v>
      </c>
      <c r="B8" s="130">
        <v>70</v>
      </c>
      <c r="C8" s="131" t="s">
        <v>1160</v>
      </c>
      <c r="D8" s="136" t="s">
        <v>5</v>
      </c>
      <c r="E8" s="133" t="s">
        <v>664</v>
      </c>
      <c r="F8" s="132" t="s">
        <v>23</v>
      </c>
      <c r="G8" s="133" t="s">
        <v>1154</v>
      </c>
      <c r="H8" s="134" t="s">
        <v>3</v>
      </c>
      <c r="I8" s="133" t="s">
        <v>1</v>
      </c>
      <c r="J8" s="68" t="s">
        <v>645</v>
      </c>
      <c r="K8" s="4" t="s">
        <v>665</v>
      </c>
    </row>
    <row r="9" spans="1:11" ht="13.8">
      <c r="A9" s="9" t="s">
        <v>196</v>
      </c>
      <c r="B9" s="125">
        <v>95</v>
      </c>
      <c r="C9" s="126" t="s">
        <v>1161</v>
      </c>
      <c r="D9" s="145" t="s">
        <v>6</v>
      </c>
      <c r="E9" s="128" t="s">
        <v>664</v>
      </c>
      <c r="F9" s="127" t="s">
        <v>23</v>
      </c>
      <c r="G9" s="128" t="s">
        <v>1154</v>
      </c>
      <c r="H9" s="129" t="s">
        <v>3</v>
      </c>
      <c r="I9" s="128" t="s">
        <v>1</v>
      </c>
      <c r="J9" s="68" t="s">
        <v>645</v>
      </c>
      <c r="K9" s="4" t="s">
        <v>665</v>
      </c>
    </row>
    <row r="10" spans="1:11" ht="13.8">
      <c r="A10" s="9" t="s">
        <v>197</v>
      </c>
      <c r="B10" s="130">
        <v>120</v>
      </c>
      <c r="C10" s="131" t="s">
        <v>1162</v>
      </c>
      <c r="D10" s="146" t="s">
        <v>6</v>
      </c>
      <c r="E10" s="133" t="s">
        <v>664</v>
      </c>
      <c r="F10" s="132" t="s">
        <v>23</v>
      </c>
      <c r="G10" s="133" t="s">
        <v>1154</v>
      </c>
      <c r="H10" s="151" t="s">
        <v>3</v>
      </c>
      <c r="I10" s="133" t="s">
        <v>1</v>
      </c>
      <c r="J10" s="68" t="s">
        <v>645</v>
      </c>
      <c r="K10" s="4" t="s">
        <v>665</v>
      </c>
    </row>
    <row r="11" spans="1:11" ht="13.8">
      <c r="A11" s="9" t="s">
        <v>198</v>
      </c>
      <c r="B11" s="125">
        <v>150</v>
      </c>
      <c r="C11" s="126" t="s">
        <v>1163</v>
      </c>
      <c r="D11" s="145" t="s">
        <v>6</v>
      </c>
      <c r="E11" s="128" t="s">
        <v>664</v>
      </c>
      <c r="F11" s="127" t="s">
        <v>23</v>
      </c>
      <c r="G11" s="128" t="s">
        <v>1154</v>
      </c>
      <c r="H11" s="129" t="s">
        <v>3</v>
      </c>
      <c r="I11" s="128" t="s">
        <v>1</v>
      </c>
      <c r="J11" s="68" t="s">
        <v>645</v>
      </c>
      <c r="K11" s="4" t="s">
        <v>665</v>
      </c>
    </row>
    <row r="12" spans="1:11" ht="13.8">
      <c r="A12" s="9" t="s">
        <v>199</v>
      </c>
      <c r="B12" s="130">
        <v>185</v>
      </c>
      <c r="C12" s="131" t="s">
        <v>1164</v>
      </c>
      <c r="D12" s="146" t="s">
        <v>8</v>
      </c>
      <c r="E12" s="133" t="s">
        <v>664</v>
      </c>
      <c r="F12" s="132" t="s">
        <v>37</v>
      </c>
      <c r="G12" s="133" t="s">
        <v>1154</v>
      </c>
      <c r="H12" s="134" t="s">
        <v>3</v>
      </c>
      <c r="I12" s="133" t="s">
        <v>1</v>
      </c>
      <c r="J12" s="68" t="s">
        <v>645</v>
      </c>
      <c r="K12" s="4" t="s">
        <v>665</v>
      </c>
    </row>
    <row r="13" spans="1:11" ht="13.8">
      <c r="A13" s="9" t="s">
        <v>200</v>
      </c>
      <c r="B13" s="125">
        <v>240</v>
      </c>
      <c r="C13" s="126" t="s">
        <v>1165</v>
      </c>
      <c r="D13" s="145" t="s">
        <v>8</v>
      </c>
      <c r="E13" s="128" t="s">
        <v>664</v>
      </c>
      <c r="F13" s="127" t="s">
        <v>53</v>
      </c>
      <c r="G13" s="128" t="s">
        <v>1166</v>
      </c>
      <c r="H13" s="129" t="s">
        <v>3</v>
      </c>
      <c r="I13" s="128" t="s">
        <v>2</v>
      </c>
      <c r="J13" s="68" t="s">
        <v>644</v>
      </c>
      <c r="K13" s="4" t="s">
        <v>666</v>
      </c>
    </row>
    <row r="14" spans="1:11" ht="14.4" thickBot="1">
      <c r="A14" s="9" t="s">
        <v>201</v>
      </c>
      <c r="B14" s="137">
        <v>300</v>
      </c>
      <c r="C14" s="138" t="s">
        <v>1167</v>
      </c>
      <c r="D14" s="147" t="s">
        <v>103</v>
      </c>
      <c r="E14" s="140" t="s">
        <v>664</v>
      </c>
      <c r="F14" s="139" t="s">
        <v>53</v>
      </c>
      <c r="G14" s="140" t="s">
        <v>1166</v>
      </c>
      <c r="H14" s="141" t="s">
        <v>3</v>
      </c>
      <c r="I14" s="140" t="s">
        <v>2</v>
      </c>
      <c r="J14" s="68" t="s">
        <v>644</v>
      </c>
      <c r="K14" s="4" t="s">
        <v>666</v>
      </c>
    </row>
    <row r="15" spans="1:11" ht="13.8">
      <c r="A15" s="9" t="s">
        <v>202</v>
      </c>
      <c r="B15" s="125">
        <v>8</v>
      </c>
      <c r="C15" s="126" t="s">
        <v>1168</v>
      </c>
      <c r="D15" s="145" t="s">
        <v>5</v>
      </c>
      <c r="E15" s="128" t="s">
        <v>664</v>
      </c>
      <c r="F15" s="127" t="s">
        <v>23</v>
      </c>
      <c r="G15" s="128" t="s">
        <v>1154</v>
      </c>
      <c r="H15" s="129" t="s">
        <v>3</v>
      </c>
      <c r="I15" s="128" t="s">
        <v>1</v>
      </c>
      <c r="J15" s="68" t="s">
        <v>645</v>
      </c>
      <c r="K15" s="4" t="s">
        <v>665</v>
      </c>
    </row>
    <row r="16" spans="1:11" ht="13.8">
      <c r="A16" s="9" t="s">
        <v>203</v>
      </c>
      <c r="B16" s="130">
        <v>10</v>
      </c>
      <c r="C16" s="131" t="s">
        <v>1169</v>
      </c>
      <c r="D16" s="146" t="s">
        <v>6</v>
      </c>
      <c r="E16" s="133" t="s">
        <v>664</v>
      </c>
      <c r="F16" s="132" t="s">
        <v>23</v>
      </c>
      <c r="G16" s="133" t="s">
        <v>1154</v>
      </c>
      <c r="H16" s="134" t="s">
        <v>3</v>
      </c>
      <c r="I16" s="133" t="s">
        <v>1</v>
      </c>
      <c r="J16" s="68" t="s">
        <v>645</v>
      </c>
      <c r="K16" s="4" t="s">
        <v>665</v>
      </c>
    </row>
    <row r="17" spans="1:11" ht="13.8">
      <c r="A17" s="9" t="s">
        <v>204</v>
      </c>
      <c r="B17" s="125">
        <v>12</v>
      </c>
      <c r="C17" s="126" t="s">
        <v>1170</v>
      </c>
      <c r="D17" s="145" t="s">
        <v>6</v>
      </c>
      <c r="E17" s="128" t="s">
        <v>664</v>
      </c>
      <c r="F17" s="127" t="s">
        <v>23</v>
      </c>
      <c r="G17" s="128" t="s">
        <v>1154</v>
      </c>
      <c r="H17" s="129" t="s">
        <v>3</v>
      </c>
      <c r="I17" s="128" t="s">
        <v>1</v>
      </c>
      <c r="J17" s="68" t="s">
        <v>645</v>
      </c>
      <c r="K17" s="4" t="s">
        <v>665</v>
      </c>
    </row>
    <row r="18" spans="1:11" ht="14.4" thickBot="1">
      <c r="A18" s="9" t="s">
        <v>205</v>
      </c>
      <c r="B18" s="137">
        <v>16</v>
      </c>
      <c r="C18" s="138" t="s">
        <v>1163</v>
      </c>
      <c r="D18" s="147" t="s">
        <v>7</v>
      </c>
      <c r="E18" s="140" t="s">
        <v>664</v>
      </c>
      <c r="F18" s="139" t="s">
        <v>37</v>
      </c>
      <c r="G18" s="140" t="s">
        <v>1154</v>
      </c>
      <c r="H18" s="141" t="s">
        <v>3</v>
      </c>
      <c r="I18" s="140" t="s">
        <v>1</v>
      </c>
      <c r="J18" s="68" t="s">
        <v>645</v>
      </c>
      <c r="K18" s="4" t="s">
        <v>665</v>
      </c>
    </row>
    <row r="19" spans="1:11">
      <c r="B19" s="122"/>
      <c r="C19" s="124"/>
      <c r="D19" s="122"/>
      <c r="E19" s="123"/>
      <c r="F19" s="123"/>
      <c r="G19" s="123"/>
      <c r="H19" s="122"/>
      <c r="I19" s="12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9"/>
  <sheetViews>
    <sheetView workbookViewId="0">
      <selection activeCell="H3" sqref="H3"/>
    </sheetView>
  </sheetViews>
  <sheetFormatPr defaultRowHeight="13.2"/>
  <cols>
    <col min="2" max="2" width="4" bestFit="1" customWidth="1"/>
    <col min="3" max="3" width="10.5546875" bestFit="1" customWidth="1"/>
    <col min="5" max="5" width="5.6640625" bestFit="1" customWidth="1"/>
    <col min="6" max="6" width="12" bestFit="1" customWidth="1"/>
    <col min="7" max="7" width="12.6640625" bestFit="1" customWidth="1"/>
    <col min="8" max="8" width="8.6640625" bestFit="1" customWidth="1"/>
    <col min="9" max="9" width="2.44140625" bestFit="1" customWidth="1"/>
    <col min="10" max="10" width="10.33203125" bestFit="1" customWidth="1"/>
    <col min="11" max="11" width="4.44140625" bestFit="1" customWidth="1"/>
  </cols>
  <sheetData>
    <row r="1" spans="1:11">
      <c r="A1" s="149">
        <v>1</v>
      </c>
      <c r="B1" s="149">
        <v>2</v>
      </c>
      <c r="C1" s="149">
        <v>3</v>
      </c>
      <c r="D1" s="149">
        <v>4</v>
      </c>
      <c r="E1" s="149">
        <v>5</v>
      </c>
      <c r="F1" s="149">
        <v>6</v>
      </c>
      <c r="G1" s="149">
        <v>7</v>
      </c>
      <c r="H1" s="149">
        <v>8</v>
      </c>
      <c r="I1" s="149">
        <v>9</v>
      </c>
      <c r="J1" s="149">
        <v>10</v>
      </c>
      <c r="K1" s="149">
        <v>11</v>
      </c>
    </row>
    <row r="2" spans="1:11" ht="13.8">
      <c r="A2" s="9" t="s">
        <v>190</v>
      </c>
      <c r="B2" s="142">
        <v>10</v>
      </c>
      <c r="C2" s="119" t="s">
        <v>1172</v>
      </c>
      <c r="D2" s="120" t="s">
        <v>14</v>
      </c>
      <c r="E2" s="121" t="s">
        <v>664</v>
      </c>
      <c r="F2" s="119" t="s">
        <v>12</v>
      </c>
      <c r="G2" s="121" t="s">
        <v>1154</v>
      </c>
      <c r="H2" s="8" t="s">
        <v>3</v>
      </c>
      <c r="I2" s="121" t="s">
        <v>1</v>
      </c>
      <c r="J2" s="68" t="s">
        <v>645</v>
      </c>
      <c r="K2" s="4" t="s">
        <v>665</v>
      </c>
    </row>
    <row r="3" spans="1:11" ht="13.8">
      <c r="A3" s="9" t="s">
        <v>191</v>
      </c>
      <c r="B3" s="142">
        <v>16</v>
      </c>
      <c r="C3" s="119" t="s">
        <v>1173</v>
      </c>
      <c r="D3" s="120" t="s">
        <v>14</v>
      </c>
      <c r="E3" s="121" t="s">
        <v>664</v>
      </c>
      <c r="F3" s="119" t="s">
        <v>12</v>
      </c>
      <c r="G3" s="121" t="s">
        <v>1154</v>
      </c>
      <c r="H3" s="120" t="s">
        <v>3</v>
      </c>
      <c r="I3" s="121" t="s">
        <v>1</v>
      </c>
      <c r="J3" s="68" t="s">
        <v>645</v>
      </c>
      <c r="K3" s="4" t="s">
        <v>665</v>
      </c>
    </row>
    <row r="4" spans="1:11" ht="13.8">
      <c r="A4" s="9" t="s">
        <v>206</v>
      </c>
      <c r="B4" s="142">
        <v>16</v>
      </c>
      <c r="C4" s="119" t="s">
        <v>1174</v>
      </c>
      <c r="D4" s="120" t="s">
        <v>14</v>
      </c>
      <c r="E4" s="121" t="s">
        <v>664</v>
      </c>
      <c r="F4" s="119" t="s">
        <v>12</v>
      </c>
      <c r="G4" s="121" t="s">
        <v>1154</v>
      </c>
      <c r="H4" s="120" t="s">
        <v>17</v>
      </c>
      <c r="I4" s="121" t="s">
        <v>1</v>
      </c>
      <c r="J4" s="68" t="s">
        <v>645</v>
      </c>
      <c r="K4" s="4" t="s">
        <v>665</v>
      </c>
    </row>
    <row r="5" spans="1:11" ht="13.8">
      <c r="A5" s="9" t="s">
        <v>192</v>
      </c>
      <c r="B5" s="142">
        <v>25</v>
      </c>
      <c r="C5" s="119" t="s">
        <v>1175</v>
      </c>
      <c r="D5" s="120" t="s">
        <v>14</v>
      </c>
      <c r="E5" s="121" t="s">
        <v>664</v>
      </c>
      <c r="F5" s="119" t="s">
        <v>12</v>
      </c>
      <c r="G5" s="121" t="s">
        <v>1154</v>
      </c>
      <c r="H5" s="120" t="s">
        <v>3</v>
      </c>
      <c r="I5" s="121" t="s">
        <v>1</v>
      </c>
      <c r="J5" s="68" t="s">
        <v>645</v>
      </c>
      <c r="K5" s="4" t="s">
        <v>665</v>
      </c>
    </row>
    <row r="6" spans="1:11" ht="13.8">
      <c r="A6" s="9" t="s">
        <v>193</v>
      </c>
      <c r="B6" s="142">
        <v>35</v>
      </c>
      <c r="C6" s="119" t="s">
        <v>1176</v>
      </c>
      <c r="D6" s="120" t="s">
        <v>14</v>
      </c>
      <c r="E6" s="121" t="s">
        <v>664</v>
      </c>
      <c r="F6" s="119" t="s">
        <v>12</v>
      </c>
      <c r="G6" s="121" t="s">
        <v>1154</v>
      </c>
      <c r="H6" s="120" t="s">
        <v>3</v>
      </c>
      <c r="I6" s="121" t="s">
        <v>1</v>
      </c>
      <c r="J6" s="68" t="s">
        <v>645</v>
      </c>
      <c r="K6" s="4" t="s">
        <v>665</v>
      </c>
    </row>
    <row r="7" spans="1:11" ht="13.8">
      <c r="A7" s="9" t="s">
        <v>194</v>
      </c>
      <c r="B7" s="142">
        <v>50</v>
      </c>
      <c r="C7" s="119" t="s">
        <v>1177</v>
      </c>
      <c r="D7" s="120" t="s">
        <v>4</v>
      </c>
      <c r="E7" s="121" t="s">
        <v>664</v>
      </c>
      <c r="F7" s="119" t="s">
        <v>12</v>
      </c>
      <c r="G7" s="121" t="s">
        <v>1154</v>
      </c>
      <c r="H7" s="120" t="s">
        <v>3</v>
      </c>
      <c r="I7" s="121" t="s">
        <v>1</v>
      </c>
      <c r="J7" s="68" t="s">
        <v>645</v>
      </c>
      <c r="K7" s="4" t="s">
        <v>665</v>
      </c>
    </row>
    <row r="8" spans="1:11" ht="13.8">
      <c r="A8" s="9" t="s">
        <v>195</v>
      </c>
      <c r="B8" s="142">
        <v>70</v>
      </c>
      <c r="C8" s="119" t="s">
        <v>1178</v>
      </c>
      <c r="D8" s="120" t="s">
        <v>5</v>
      </c>
      <c r="E8" s="121" t="s">
        <v>664</v>
      </c>
      <c r="F8" s="119" t="s">
        <v>23</v>
      </c>
      <c r="G8" s="121" t="s">
        <v>1154</v>
      </c>
      <c r="H8" s="120" t="s">
        <v>3</v>
      </c>
      <c r="I8" s="121" t="s">
        <v>1</v>
      </c>
      <c r="J8" s="68" t="s">
        <v>645</v>
      </c>
      <c r="K8" s="4" t="s">
        <v>665</v>
      </c>
    </row>
    <row r="9" spans="1:11" ht="13.8">
      <c r="A9" s="9" t="s">
        <v>196</v>
      </c>
      <c r="B9" s="142">
        <v>95</v>
      </c>
      <c r="C9" s="119" t="s">
        <v>1179</v>
      </c>
      <c r="D9" s="120" t="s">
        <v>6</v>
      </c>
      <c r="E9" s="121" t="s">
        <v>664</v>
      </c>
      <c r="F9" s="119" t="s">
        <v>23</v>
      </c>
      <c r="G9" s="121" t="s">
        <v>1154</v>
      </c>
      <c r="H9" s="120" t="s">
        <v>3</v>
      </c>
      <c r="I9" s="121" t="s">
        <v>1</v>
      </c>
      <c r="J9" s="68" t="s">
        <v>645</v>
      </c>
      <c r="K9" s="4" t="s">
        <v>665</v>
      </c>
    </row>
    <row r="10" spans="1:11" ht="13.8">
      <c r="A10" s="9" t="s">
        <v>197</v>
      </c>
      <c r="B10" s="142">
        <v>120</v>
      </c>
      <c r="C10" s="119" t="s">
        <v>1180</v>
      </c>
      <c r="D10" s="120" t="s">
        <v>6</v>
      </c>
      <c r="E10" s="121" t="s">
        <v>664</v>
      </c>
      <c r="F10" s="119" t="s">
        <v>23</v>
      </c>
      <c r="G10" s="121" t="s">
        <v>1154</v>
      </c>
      <c r="H10" s="120" t="s">
        <v>3</v>
      </c>
      <c r="I10" s="121" t="s">
        <v>1</v>
      </c>
      <c r="J10" s="68" t="s">
        <v>645</v>
      </c>
      <c r="K10" s="4" t="s">
        <v>665</v>
      </c>
    </row>
    <row r="11" spans="1:11" ht="13.8">
      <c r="A11" s="9" t="s">
        <v>198</v>
      </c>
      <c r="B11" s="142">
        <v>150</v>
      </c>
      <c r="C11" s="119" t="s">
        <v>1181</v>
      </c>
      <c r="D11" s="120" t="s">
        <v>7</v>
      </c>
      <c r="E11" s="121" t="s">
        <v>664</v>
      </c>
      <c r="F11" s="119" t="s">
        <v>37</v>
      </c>
      <c r="G11" s="121" t="s">
        <v>1154</v>
      </c>
      <c r="H11" s="120" t="s">
        <v>3</v>
      </c>
      <c r="I11" s="121" t="s">
        <v>1</v>
      </c>
      <c r="J11" s="68" t="s">
        <v>645</v>
      </c>
      <c r="K11" s="4" t="s">
        <v>665</v>
      </c>
    </row>
    <row r="12" spans="1:11" ht="13.8">
      <c r="A12" s="9" t="s">
        <v>199</v>
      </c>
      <c r="B12" s="142">
        <v>185</v>
      </c>
      <c r="C12" s="119" t="s">
        <v>1182</v>
      </c>
      <c r="D12" s="120" t="s">
        <v>8</v>
      </c>
      <c r="E12" s="121" t="s">
        <v>664</v>
      </c>
      <c r="F12" s="119" t="s">
        <v>37</v>
      </c>
      <c r="G12" s="121" t="s">
        <v>1154</v>
      </c>
      <c r="H12" s="120" t="s">
        <v>3</v>
      </c>
      <c r="I12" s="121" t="s">
        <v>1</v>
      </c>
      <c r="J12" s="68" t="s">
        <v>645</v>
      </c>
      <c r="K12" s="4" t="s">
        <v>665</v>
      </c>
    </row>
    <row r="13" spans="1:11" ht="13.8">
      <c r="A13" s="9" t="s">
        <v>200</v>
      </c>
      <c r="B13" s="142">
        <v>240</v>
      </c>
      <c r="C13" s="119" t="s">
        <v>1183</v>
      </c>
      <c r="D13" s="120" t="s">
        <v>8</v>
      </c>
      <c r="E13" s="121" t="s">
        <v>664</v>
      </c>
      <c r="F13" s="119" t="s">
        <v>53</v>
      </c>
      <c r="G13" s="121" t="s">
        <v>1166</v>
      </c>
      <c r="H13" s="120" t="s">
        <v>3</v>
      </c>
      <c r="I13" s="121" t="s">
        <v>2</v>
      </c>
      <c r="J13" s="68" t="s">
        <v>644</v>
      </c>
      <c r="K13" s="4" t="s">
        <v>666</v>
      </c>
    </row>
    <row r="14" spans="1:11" ht="13.8">
      <c r="A14" s="9" t="s">
        <v>201</v>
      </c>
      <c r="B14" s="142">
        <v>300</v>
      </c>
      <c r="C14" s="119" t="s">
        <v>1184</v>
      </c>
      <c r="D14" s="120" t="s">
        <v>103</v>
      </c>
      <c r="E14" s="121" t="s">
        <v>664</v>
      </c>
      <c r="F14" s="119" t="s">
        <v>53</v>
      </c>
      <c r="G14" s="121" t="s">
        <v>1166</v>
      </c>
      <c r="H14" s="120" t="s">
        <v>3</v>
      </c>
      <c r="I14" s="121" t="s">
        <v>2</v>
      </c>
      <c r="J14" s="68" t="s">
        <v>644</v>
      </c>
      <c r="K14" s="4" t="s">
        <v>666</v>
      </c>
    </row>
    <row r="15" spans="1:11" ht="13.8">
      <c r="A15" s="9" t="s">
        <v>202</v>
      </c>
      <c r="B15" s="142">
        <v>8</v>
      </c>
      <c r="C15" s="119" t="s">
        <v>1185</v>
      </c>
      <c r="D15" s="120" t="s">
        <v>4</v>
      </c>
      <c r="E15" s="121" t="s">
        <v>664</v>
      </c>
      <c r="F15" s="119" t="s">
        <v>12</v>
      </c>
      <c r="G15" s="121" t="s">
        <v>1154</v>
      </c>
      <c r="H15" s="120" t="s">
        <v>3</v>
      </c>
      <c r="I15" s="121" t="s">
        <v>1</v>
      </c>
      <c r="J15" s="68" t="s">
        <v>645</v>
      </c>
      <c r="K15" s="4" t="s">
        <v>665</v>
      </c>
    </row>
    <row r="16" spans="1:11" ht="13.8">
      <c r="A16" s="9" t="s">
        <v>203</v>
      </c>
      <c r="B16" s="142">
        <v>10</v>
      </c>
      <c r="C16" s="119" t="s">
        <v>1186</v>
      </c>
      <c r="D16" s="120" t="s">
        <v>6</v>
      </c>
      <c r="E16" s="121" t="s">
        <v>664</v>
      </c>
      <c r="F16" s="119" t="s">
        <v>23</v>
      </c>
      <c r="G16" s="121" t="s">
        <v>1154</v>
      </c>
      <c r="H16" s="120" t="s">
        <v>3</v>
      </c>
      <c r="I16" s="121" t="s">
        <v>1</v>
      </c>
      <c r="J16" s="68" t="s">
        <v>645</v>
      </c>
      <c r="K16" s="4" t="s">
        <v>665</v>
      </c>
    </row>
    <row r="17" spans="1:11" ht="13.8">
      <c r="A17" s="9" t="s">
        <v>204</v>
      </c>
      <c r="B17" s="142">
        <v>12</v>
      </c>
      <c r="C17" s="119" t="s">
        <v>1187</v>
      </c>
      <c r="D17" s="120" t="s">
        <v>6</v>
      </c>
      <c r="E17" s="121" t="s">
        <v>664</v>
      </c>
      <c r="F17" s="119" t="s">
        <v>23</v>
      </c>
      <c r="G17" s="121" t="s">
        <v>1154</v>
      </c>
      <c r="H17" s="120" t="s">
        <v>3</v>
      </c>
      <c r="I17" s="121" t="s">
        <v>1</v>
      </c>
      <c r="J17" s="68" t="s">
        <v>645</v>
      </c>
      <c r="K17" s="4" t="s">
        <v>665</v>
      </c>
    </row>
    <row r="18" spans="1:11" ht="13.8">
      <c r="A18" s="9" t="s">
        <v>205</v>
      </c>
      <c r="B18" s="142">
        <v>16</v>
      </c>
      <c r="C18" s="119" t="s">
        <v>1181</v>
      </c>
      <c r="D18" s="120" t="s">
        <v>7</v>
      </c>
      <c r="E18" s="121" t="s">
        <v>664</v>
      </c>
      <c r="F18" s="119" t="s">
        <v>37</v>
      </c>
      <c r="G18" s="121" t="s">
        <v>1154</v>
      </c>
      <c r="H18" s="120" t="s">
        <v>3</v>
      </c>
      <c r="I18" s="121" t="s">
        <v>1</v>
      </c>
      <c r="J18" s="68" t="s">
        <v>645</v>
      </c>
      <c r="K18" s="4" t="s">
        <v>665</v>
      </c>
    </row>
    <row r="19" spans="1:11">
      <c r="B19" s="122"/>
      <c r="C19" s="124"/>
      <c r="D19" s="122"/>
      <c r="E19" s="123"/>
      <c r="F19" s="124"/>
      <c r="G19" s="123"/>
      <c r="H19" s="122"/>
      <c r="I19" s="12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18"/>
  <sheetViews>
    <sheetView workbookViewId="0">
      <selection activeCell="H3" sqref="H3"/>
    </sheetView>
  </sheetViews>
  <sheetFormatPr defaultRowHeight="13.2"/>
  <cols>
    <col min="1" max="1" width="8.88671875" style="144"/>
    <col min="2" max="2" width="4" style="144" bestFit="1" customWidth="1"/>
    <col min="3" max="3" width="10.5546875" style="144" bestFit="1" customWidth="1"/>
    <col min="4" max="4" width="8.88671875" style="144"/>
    <col min="5" max="5" width="5.6640625" style="144" bestFit="1" customWidth="1"/>
    <col min="6" max="6" width="12" style="144" bestFit="1" customWidth="1"/>
    <col min="7" max="7" width="12.6640625" style="144" bestFit="1" customWidth="1"/>
    <col min="8" max="8" width="8.6640625" style="144" bestFit="1" customWidth="1"/>
    <col min="9" max="9" width="2.44140625" style="144" bestFit="1" customWidth="1"/>
    <col min="10" max="10" width="10.33203125" style="144" bestFit="1" customWidth="1"/>
    <col min="11" max="16384" width="8.88671875" style="144"/>
  </cols>
  <sheetData>
    <row r="1" spans="1:11">
      <c r="A1" s="149">
        <v>1</v>
      </c>
      <c r="B1" s="149">
        <v>2</v>
      </c>
      <c r="C1" s="149">
        <v>3</v>
      </c>
      <c r="D1" s="149">
        <v>4</v>
      </c>
      <c r="E1" s="149">
        <v>5</v>
      </c>
      <c r="F1" s="149">
        <v>6</v>
      </c>
      <c r="G1" s="149">
        <v>7</v>
      </c>
      <c r="H1" s="149">
        <v>8</v>
      </c>
      <c r="I1" s="149">
        <v>9</v>
      </c>
      <c r="J1" s="149">
        <v>10</v>
      </c>
      <c r="K1" s="149">
        <v>11</v>
      </c>
    </row>
    <row r="2" spans="1:11" ht="13.8">
      <c r="A2" s="9" t="s">
        <v>190</v>
      </c>
      <c r="B2" s="142">
        <v>10</v>
      </c>
      <c r="C2" s="119" t="s">
        <v>1191</v>
      </c>
      <c r="D2" s="120" t="s">
        <v>14</v>
      </c>
      <c r="E2" s="121" t="s">
        <v>664</v>
      </c>
      <c r="F2" s="119" t="s">
        <v>12</v>
      </c>
      <c r="G2" s="121" t="s">
        <v>1154</v>
      </c>
      <c r="H2" s="8" t="s">
        <v>3</v>
      </c>
      <c r="I2" s="121" t="s">
        <v>1</v>
      </c>
      <c r="J2" s="68" t="s">
        <v>645</v>
      </c>
      <c r="K2" s="4" t="s">
        <v>665</v>
      </c>
    </row>
    <row r="3" spans="1:11" ht="13.8">
      <c r="A3" s="9" t="s">
        <v>191</v>
      </c>
      <c r="B3" s="142">
        <v>16</v>
      </c>
      <c r="C3" s="119" t="s">
        <v>1192</v>
      </c>
      <c r="D3" s="120" t="s">
        <v>14</v>
      </c>
      <c r="E3" s="121" t="s">
        <v>664</v>
      </c>
      <c r="F3" s="119" t="s">
        <v>12</v>
      </c>
      <c r="G3" s="121" t="s">
        <v>1154</v>
      </c>
      <c r="H3" s="120" t="s">
        <v>3</v>
      </c>
      <c r="I3" s="121" t="s">
        <v>1</v>
      </c>
      <c r="J3" s="68" t="s">
        <v>645</v>
      </c>
      <c r="K3" s="4" t="s">
        <v>665</v>
      </c>
    </row>
    <row r="4" spans="1:11" ht="13.8">
      <c r="A4" s="9" t="s">
        <v>206</v>
      </c>
      <c r="B4" s="142">
        <v>16</v>
      </c>
      <c r="C4" s="119" t="s">
        <v>1193</v>
      </c>
      <c r="D4" s="120" t="s">
        <v>14</v>
      </c>
      <c r="E4" s="121" t="s">
        <v>664</v>
      </c>
      <c r="F4" s="119" t="s">
        <v>12</v>
      </c>
      <c r="G4" s="121" t="s">
        <v>1154</v>
      </c>
      <c r="H4" s="120" t="s">
        <v>17</v>
      </c>
      <c r="I4" s="121" t="s">
        <v>1</v>
      </c>
      <c r="J4" s="68" t="s">
        <v>645</v>
      </c>
      <c r="K4" s="4" t="s">
        <v>665</v>
      </c>
    </row>
    <row r="5" spans="1:11" ht="13.8">
      <c r="A5" s="9" t="s">
        <v>192</v>
      </c>
      <c r="B5" s="142">
        <v>25</v>
      </c>
      <c r="C5" s="119" t="s">
        <v>1194</v>
      </c>
      <c r="D5" s="120" t="s">
        <v>14</v>
      </c>
      <c r="E5" s="121" t="s">
        <v>664</v>
      </c>
      <c r="F5" s="119" t="s">
        <v>12</v>
      </c>
      <c r="G5" s="121" t="s">
        <v>1154</v>
      </c>
      <c r="H5" s="120" t="s">
        <v>3</v>
      </c>
      <c r="I5" s="121" t="s">
        <v>1</v>
      </c>
      <c r="J5" s="68" t="s">
        <v>645</v>
      </c>
      <c r="K5" s="4" t="s">
        <v>665</v>
      </c>
    </row>
    <row r="6" spans="1:11" ht="13.8">
      <c r="A6" s="9" t="s">
        <v>193</v>
      </c>
      <c r="B6" s="142">
        <v>35</v>
      </c>
      <c r="C6" s="119" t="s">
        <v>1195</v>
      </c>
      <c r="D6" s="120" t="s">
        <v>14</v>
      </c>
      <c r="E6" s="121" t="s">
        <v>664</v>
      </c>
      <c r="F6" s="119" t="s">
        <v>12</v>
      </c>
      <c r="G6" s="121" t="s">
        <v>1154</v>
      </c>
      <c r="H6" s="120" t="s">
        <v>3</v>
      </c>
      <c r="I6" s="121" t="s">
        <v>1</v>
      </c>
      <c r="J6" s="68" t="s">
        <v>645</v>
      </c>
      <c r="K6" s="4" t="s">
        <v>665</v>
      </c>
    </row>
    <row r="7" spans="1:11" ht="13.8">
      <c r="A7" s="9" t="s">
        <v>194</v>
      </c>
      <c r="B7" s="142">
        <v>50</v>
      </c>
      <c r="C7" s="119" t="s">
        <v>1196</v>
      </c>
      <c r="D7" s="120" t="s">
        <v>4</v>
      </c>
      <c r="E7" s="121" t="s">
        <v>664</v>
      </c>
      <c r="F7" s="119" t="s">
        <v>12</v>
      </c>
      <c r="G7" s="121" t="s">
        <v>1154</v>
      </c>
      <c r="H7" s="120" t="s">
        <v>3</v>
      </c>
      <c r="I7" s="121" t="s">
        <v>1</v>
      </c>
      <c r="J7" s="68" t="s">
        <v>645</v>
      </c>
      <c r="K7" s="4" t="s">
        <v>665</v>
      </c>
    </row>
    <row r="8" spans="1:11" ht="13.8">
      <c r="A8" s="9" t="s">
        <v>195</v>
      </c>
      <c r="B8" s="142">
        <v>70</v>
      </c>
      <c r="C8" s="119" t="s">
        <v>1197</v>
      </c>
      <c r="D8" s="120" t="s">
        <v>5</v>
      </c>
      <c r="E8" s="121" t="s">
        <v>664</v>
      </c>
      <c r="F8" s="119" t="s">
        <v>23</v>
      </c>
      <c r="G8" s="121" t="s">
        <v>1154</v>
      </c>
      <c r="H8" s="120" t="s">
        <v>3</v>
      </c>
      <c r="I8" s="121" t="s">
        <v>1</v>
      </c>
      <c r="J8" s="68" t="s">
        <v>645</v>
      </c>
      <c r="K8" s="4" t="s">
        <v>665</v>
      </c>
    </row>
    <row r="9" spans="1:11" ht="13.8">
      <c r="A9" s="9" t="s">
        <v>196</v>
      </c>
      <c r="B9" s="142">
        <v>95</v>
      </c>
      <c r="C9" s="119" t="s">
        <v>1198</v>
      </c>
      <c r="D9" s="120" t="s">
        <v>6</v>
      </c>
      <c r="E9" s="121" t="s">
        <v>664</v>
      </c>
      <c r="F9" s="119" t="s">
        <v>23</v>
      </c>
      <c r="G9" s="121" t="s">
        <v>1154</v>
      </c>
      <c r="H9" s="120" t="s">
        <v>3</v>
      </c>
      <c r="I9" s="121" t="s">
        <v>1</v>
      </c>
      <c r="J9" s="68" t="s">
        <v>645</v>
      </c>
      <c r="K9" s="4" t="s">
        <v>665</v>
      </c>
    </row>
    <row r="10" spans="1:11" ht="13.8">
      <c r="A10" s="9" t="s">
        <v>197</v>
      </c>
      <c r="B10" s="142">
        <v>120</v>
      </c>
      <c r="C10" s="119" t="s">
        <v>1199</v>
      </c>
      <c r="D10" s="120" t="s">
        <v>6</v>
      </c>
      <c r="E10" s="121" t="s">
        <v>664</v>
      </c>
      <c r="F10" s="119" t="s">
        <v>23</v>
      </c>
      <c r="G10" s="121" t="s">
        <v>1154</v>
      </c>
      <c r="H10" s="120" t="s">
        <v>3</v>
      </c>
      <c r="I10" s="121" t="s">
        <v>1</v>
      </c>
      <c r="J10" s="68" t="s">
        <v>645</v>
      </c>
      <c r="K10" s="4" t="s">
        <v>665</v>
      </c>
    </row>
    <row r="11" spans="1:11" ht="13.8">
      <c r="A11" s="9" t="s">
        <v>198</v>
      </c>
      <c r="B11" s="142">
        <v>150</v>
      </c>
      <c r="C11" s="119" t="s">
        <v>1200</v>
      </c>
      <c r="D11" s="120" t="s">
        <v>7</v>
      </c>
      <c r="E11" s="121" t="s">
        <v>664</v>
      </c>
      <c r="F11" s="119" t="s">
        <v>37</v>
      </c>
      <c r="G11" s="121" t="s">
        <v>1154</v>
      </c>
      <c r="H11" s="120" t="s">
        <v>3</v>
      </c>
      <c r="I11" s="121" t="s">
        <v>1</v>
      </c>
      <c r="J11" s="68" t="s">
        <v>645</v>
      </c>
      <c r="K11" s="4" t="s">
        <v>665</v>
      </c>
    </row>
    <row r="12" spans="1:11" ht="13.8">
      <c r="A12" s="9" t="s">
        <v>199</v>
      </c>
      <c r="B12" s="142">
        <v>185</v>
      </c>
      <c r="C12" s="119" t="s">
        <v>1201</v>
      </c>
      <c r="D12" s="120" t="s">
        <v>8</v>
      </c>
      <c r="E12" s="121" t="s">
        <v>664</v>
      </c>
      <c r="F12" s="119" t="s">
        <v>37</v>
      </c>
      <c r="G12" s="121" t="s">
        <v>1154</v>
      </c>
      <c r="H12" s="120" t="s">
        <v>3</v>
      </c>
      <c r="I12" s="121" t="s">
        <v>1</v>
      </c>
      <c r="J12" s="68" t="s">
        <v>645</v>
      </c>
      <c r="K12" s="4" t="s">
        <v>665</v>
      </c>
    </row>
    <row r="13" spans="1:11" ht="13.8">
      <c r="A13" s="9" t="s">
        <v>200</v>
      </c>
      <c r="B13" s="142">
        <v>240</v>
      </c>
      <c r="C13" s="119" t="s">
        <v>1202</v>
      </c>
      <c r="D13" s="120" t="s">
        <v>8</v>
      </c>
      <c r="E13" s="121" t="s">
        <v>664</v>
      </c>
      <c r="F13" s="119" t="s">
        <v>53</v>
      </c>
      <c r="G13" s="121" t="s">
        <v>1166</v>
      </c>
      <c r="H13" s="120" t="s">
        <v>3</v>
      </c>
      <c r="I13" s="121" t="s">
        <v>2</v>
      </c>
      <c r="J13" s="68" t="s">
        <v>644</v>
      </c>
      <c r="K13" s="4" t="s">
        <v>666</v>
      </c>
    </row>
    <row r="14" spans="1:11" ht="13.8">
      <c r="A14" s="9" t="s">
        <v>201</v>
      </c>
      <c r="B14" s="142">
        <v>300</v>
      </c>
      <c r="C14" s="119" t="s">
        <v>1203</v>
      </c>
      <c r="D14" s="120" t="s">
        <v>103</v>
      </c>
      <c r="E14" s="121" t="s">
        <v>664</v>
      </c>
      <c r="F14" s="119" t="s">
        <v>53</v>
      </c>
      <c r="G14" s="121" t="s">
        <v>1166</v>
      </c>
      <c r="H14" s="120" t="s">
        <v>3</v>
      </c>
      <c r="I14" s="121" t="s">
        <v>2</v>
      </c>
      <c r="J14" s="68" t="s">
        <v>644</v>
      </c>
      <c r="K14" s="4" t="s">
        <v>666</v>
      </c>
    </row>
    <row r="15" spans="1:11" ht="13.8">
      <c r="A15" s="9" t="s">
        <v>202</v>
      </c>
      <c r="B15" s="142">
        <v>8</v>
      </c>
      <c r="C15" s="119" t="s">
        <v>1204</v>
      </c>
      <c r="D15" s="120" t="s">
        <v>4</v>
      </c>
      <c r="E15" s="121" t="s">
        <v>664</v>
      </c>
      <c r="F15" s="119" t="s">
        <v>12</v>
      </c>
      <c r="G15" s="121" t="s">
        <v>1154</v>
      </c>
      <c r="H15" s="120" t="s">
        <v>3</v>
      </c>
      <c r="I15" s="121" t="s">
        <v>1</v>
      </c>
      <c r="J15" s="68" t="s">
        <v>645</v>
      </c>
      <c r="K15" s="4" t="s">
        <v>665</v>
      </c>
    </row>
    <row r="16" spans="1:11" ht="13.8">
      <c r="A16" s="9" t="s">
        <v>203</v>
      </c>
      <c r="B16" s="142">
        <v>10</v>
      </c>
      <c r="C16" s="119" t="s">
        <v>1205</v>
      </c>
      <c r="D16" s="120" t="s">
        <v>5</v>
      </c>
      <c r="E16" s="121" t="s">
        <v>664</v>
      </c>
      <c r="F16" s="119" t="s">
        <v>23</v>
      </c>
      <c r="G16" s="121" t="s">
        <v>1154</v>
      </c>
      <c r="H16" s="120" t="s">
        <v>3</v>
      </c>
      <c r="I16" s="121" t="s">
        <v>1</v>
      </c>
      <c r="J16" s="68" t="s">
        <v>645</v>
      </c>
      <c r="K16" s="4" t="s">
        <v>665</v>
      </c>
    </row>
    <row r="17" spans="1:11" ht="13.8">
      <c r="A17" s="9" t="s">
        <v>204</v>
      </c>
      <c r="B17" s="142">
        <v>12</v>
      </c>
      <c r="C17" s="119" t="s">
        <v>1206</v>
      </c>
      <c r="D17" s="120" t="s">
        <v>6</v>
      </c>
      <c r="E17" s="121" t="s">
        <v>664</v>
      </c>
      <c r="F17" s="119" t="s">
        <v>23</v>
      </c>
      <c r="G17" s="121" t="s">
        <v>1154</v>
      </c>
      <c r="H17" s="120" t="s">
        <v>3</v>
      </c>
      <c r="I17" s="121" t="s">
        <v>1</v>
      </c>
      <c r="J17" s="68" t="s">
        <v>645</v>
      </c>
      <c r="K17" s="4" t="s">
        <v>665</v>
      </c>
    </row>
    <row r="18" spans="1:11" ht="13.8">
      <c r="A18" s="9" t="s">
        <v>205</v>
      </c>
      <c r="B18" s="142">
        <v>16</v>
      </c>
      <c r="C18" s="119" t="s">
        <v>1200</v>
      </c>
      <c r="D18" s="120" t="s">
        <v>7</v>
      </c>
      <c r="E18" s="121" t="s">
        <v>664</v>
      </c>
      <c r="F18" s="119" t="s">
        <v>37</v>
      </c>
      <c r="G18" s="121" t="s">
        <v>1154</v>
      </c>
      <c r="H18" s="120" t="s">
        <v>3</v>
      </c>
      <c r="I18" s="121" t="s">
        <v>1</v>
      </c>
      <c r="J18" s="68" t="s">
        <v>645</v>
      </c>
      <c r="K18" s="4" t="s">
        <v>665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18"/>
  <sheetViews>
    <sheetView workbookViewId="0">
      <selection activeCell="H3" sqref="H3"/>
    </sheetView>
  </sheetViews>
  <sheetFormatPr defaultRowHeight="13.2"/>
  <cols>
    <col min="1" max="1" width="7.6640625" bestFit="1" customWidth="1"/>
    <col min="2" max="2" width="4" bestFit="1" customWidth="1"/>
    <col min="3" max="3" width="10.5546875" bestFit="1" customWidth="1"/>
    <col min="4" max="4" width="11.77734375" bestFit="1" customWidth="1"/>
    <col min="5" max="5" width="5.6640625" bestFit="1" customWidth="1"/>
    <col min="6" max="6" width="12" bestFit="1" customWidth="1"/>
    <col min="7" max="7" width="11.5546875" bestFit="1" customWidth="1"/>
    <col min="8" max="8" width="8.6640625" bestFit="1" customWidth="1"/>
    <col min="9" max="9" width="2.44140625" bestFit="1" customWidth="1"/>
    <col min="10" max="10" width="10.33203125" bestFit="1" customWidth="1"/>
    <col min="11" max="11" width="4.44140625" bestFit="1" customWidth="1"/>
  </cols>
  <sheetData>
    <row r="1" spans="1:11">
      <c r="A1" s="149">
        <v>1</v>
      </c>
      <c r="B1" s="149">
        <v>2</v>
      </c>
      <c r="C1" s="149">
        <v>3</v>
      </c>
      <c r="D1" s="149">
        <v>4</v>
      </c>
      <c r="E1" s="149">
        <v>5</v>
      </c>
      <c r="F1" s="149">
        <v>6</v>
      </c>
      <c r="G1" s="149">
        <v>7</v>
      </c>
      <c r="H1" s="149">
        <v>8</v>
      </c>
      <c r="I1" s="149">
        <v>9</v>
      </c>
      <c r="J1" s="149">
        <v>10</v>
      </c>
      <c r="K1" s="149">
        <v>11</v>
      </c>
    </row>
    <row r="2" spans="1:11" ht="13.8">
      <c r="A2" s="9" t="s">
        <v>190</v>
      </c>
      <c r="B2" s="142">
        <v>10</v>
      </c>
      <c r="C2" s="119" t="s">
        <v>1207</v>
      </c>
      <c r="D2" s="120" t="s">
        <v>14</v>
      </c>
      <c r="E2" s="121" t="s">
        <v>664</v>
      </c>
      <c r="F2" s="119" t="s">
        <v>12</v>
      </c>
      <c r="G2" s="121" t="s">
        <v>1154</v>
      </c>
      <c r="H2" s="8" t="s">
        <v>3</v>
      </c>
      <c r="I2" s="121" t="s">
        <v>1</v>
      </c>
      <c r="J2" s="68" t="s">
        <v>645</v>
      </c>
      <c r="K2" s="4" t="s">
        <v>665</v>
      </c>
    </row>
    <row r="3" spans="1:11" ht="13.8">
      <c r="A3" s="9" t="s">
        <v>191</v>
      </c>
      <c r="B3" s="142">
        <v>16</v>
      </c>
      <c r="C3" s="119" t="s">
        <v>1208</v>
      </c>
      <c r="D3" s="120" t="s">
        <v>14</v>
      </c>
      <c r="E3" s="121" t="s">
        <v>664</v>
      </c>
      <c r="F3" s="119" t="s">
        <v>12</v>
      </c>
      <c r="G3" s="121" t="s">
        <v>1154</v>
      </c>
      <c r="H3" s="120" t="s">
        <v>3</v>
      </c>
      <c r="I3" s="121" t="s">
        <v>1</v>
      </c>
      <c r="J3" s="68" t="s">
        <v>645</v>
      </c>
      <c r="K3" s="4" t="s">
        <v>665</v>
      </c>
    </row>
    <row r="4" spans="1:11" ht="13.8">
      <c r="A4" s="9" t="s">
        <v>206</v>
      </c>
      <c r="B4" s="142">
        <v>16</v>
      </c>
      <c r="C4" s="119" t="s">
        <v>1209</v>
      </c>
      <c r="D4" s="120" t="s">
        <v>14</v>
      </c>
      <c r="E4" s="121" t="s">
        <v>664</v>
      </c>
      <c r="F4" s="119" t="s">
        <v>12</v>
      </c>
      <c r="G4" s="121" t="s">
        <v>1154</v>
      </c>
      <c r="H4" s="120" t="s">
        <v>17</v>
      </c>
      <c r="I4" s="121" t="s">
        <v>1</v>
      </c>
      <c r="J4" s="68" t="s">
        <v>645</v>
      </c>
      <c r="K4" s="4" t="s">
        <v>665</v>
      </c>
    </row>
    <row r="5" spans="1:11" ht="13.8">
      <c r="A5" s="9" t="s">
        <v>192</v>
      </c>
      <c r="B5" s="142">
        <v>25</v>
      </c>
      <c r="C5" s="119" t="s">
        <v>1210</v>
      </c>
      <c r="D5" s="120" t="s">
        <v>14</v>
      </c>
      <c r="E5" s="121" t="s">
        <v>664</v>
      </c>
      <c r="F5" s="119" t="s">
        <v>12</v>
      </c>
      <c r="G5" s="121" t="s">
        <v>1154</v>
      </c>
      <c r="H5" s="120" t="s">
        <v>3</v>
      </c>
      <c r="I5" s="121" t="s">
        <v>1</v>
      </c>
      <c r="J5" s="68" t="s">
        <v>645</v>
      </c>
      <c r="K5" s="4" t="s">
        <v>665</v>
      </c>
    </row>
    <row r="6" spans="1:11" ht="13.8">
      <c r="A6" s="9" t="s">
        <v>193</v>
      </c>
      <c r="B6" s="142">
        <v>35</v>
      </c>
      <c r="C6" s="119" t="s">
        <v>1211</v>
      </c>
      <c r="D6" s="120" t="s">
        <v>14</v>
      </c>
      <c r="E6" s="121" t="s">
        <v>664</v>
      </c>
      <c r="F6" s="119" t="s">
        <v>12</v>
      </c>
      <c r="G6" s="121" t="s">
        <v>1154</v>
      </c>
      <c r="H6" s="120" t="s">
        <v>3</v>
      </c>
      <c r="I6" s="121" t="s">
        <v>1</v>
      </c>
      <c r="J6" s="68" t="s">
        <v>645</v>
      </c>
      <c r="K6" s="4" t="s">
        <v>665</v>
      </c>
    </row>
    <row r="7" spans="1:11" ht="13.8">
      <c r="A7" s="9" t="s">
        <v>194</v>
      </c>
      <c r="B7" s="142">
        <v>50</v>
      </c>
      <c r="C7" s="119" t="s">
        <v>1212</v>
      </c>
      <c r="D7" s="120" t="s">
        <v>4</v>
      </c>
      <c r="E7" s="121" t="s">
        <v>664</v>
      </c>
      <c r="F7" s="119" t="s">
        <v>12</v>
      </c>
      <c r="G7" s="121" t="s">
        <v>1154</v>
      </c>
      <c r="H7" s="120" t="s">
        <v>3</v>
      </c>
      <c r="I7" s="121" t="s">
        <v>1</v>
      </c>
      <c r="J7" s="68" t="s">
        <v>645</v>
      </c>
      <c r="K7" s="4" t="s">
        <v>665</v>
      </c>
    </row>
    <row r="8" spans="1:11" ht="13.8">
      <c r="A8" s="9" t="s">
        <v>195</v>
      </c>
      <c r="B8" s="142">
        <v>70</v>
      </c>
      <c r="C8" s="119" t="s">
        <v>1213</v>
      </c>
      <c r="D8" s="120" t="s">
        <v>6</v>
      </c>
      <c r="E8" s="121" t="s">
        <v>664</v>
      </c>
      <c r="F8" s="119" t="s">
        <v>23</v>
      </c>
      <c r="G8" s="121" t="s">
        <v>1154</v>
      </c>
      <c r="H8" s="120" t="s">
        <v>3</v>
      </c>
      <c r="I8" s="121" t="s">
        <v>1</v>
      </c>
      <c r="J8" s="68" t="s">
        <v>645</v>
      </c>
      <c r="K8" s="4" t="s">
        <v>665</v>
      </c>
    </row>
    <row r="9" spans="1:11" ht="13.8">
      <c r="A9" s="9" t="s">
        <v>196</v>
      </c>
      <c r="B9" s="142">
        <v>95</v>
      </c>
      <c r="C9" s="119" t="s">
        <v>1214</v>
      </c>
      <c r="D9" s="120" t="s">
        <v>7</v>
      </c>
      <c r="E9" s="121" t="s">
        <v>664</v>
      </c>
      <c r="F9" s="119" t="s">
        <v>37</v>
      </c>
      <c r="G9" s="121" t="s">
        <v>1154</v>
      </c>
      <c r="H9" s="120" t="s">
        <v>3</v>
      </c>
      <c r="I9" s="121" t="s">
        <v>1</v>
      </c>
      <c r="J9" s="68" t="s">
        <v>645</v>
      </c>
      <c r="K9" s="4" t="s">
        <v>665</v>
      </c>
    </row>
    <row r="10" spans="1:11" ht="13.8">
      <c r="A10" s="9" t="s">
        <v>197</v>
      </c>
      <c r="B10" s="142">
        <v>120</v>
      </c>
      <c r="C10" s="119" t="s">
        <v>1215</v>
      </c>
      <c r="D10" s="120" t="s">
        <v>6</v>
      </c>
      <c r="E10" s="121" t="s">
        <v>664</v>
      </c>
      <c r="F10" s="119" t="s">
        <v>23</v>
      </c>
      <c r="G10" s="121" t="s">
        <v>1154</v>
      </c>
      <c r="H10" s="120" t="s">
        <v>3</v>
      </c>
      <c r="I10" s="121" t="s">
        <v>1</v>
      </c>
      <c r="J10" s="68" t="s">
        <v>645</v>
      </c>
      <c r="K10" s="4" t="s">
        <v>665</v>
      </c>
    </row>
    <row r="11" spans="1:11" ht="13.8">
      <c r="A11" s="9" t="s">
        <v>198</v>
      </c>
      <c r="B11" s="142">
        <v>150</v>
      </c>
      <c r="C11" s="119" t="s">
        <v>1216</v>
      </c>
      <c r="D11" s="120" t="s">
        <v>8</v>
      </c>
      <c r="E11" s="121" t="s">
        <v>664</v>
      </c>
      <c r="F11" s="119" t="s">
        <v>37</v>
      </c>
      <c r="G11" s="121" t="s">
        <v>1154</v>
      </c>
      <c r="H11" s="120" t="s">
        <v>3</v>
      </c>
      <c r="I11" s="121" t="s">
        <v>1</v>
      </c>
      <c r="J11" s="68" t="s">
        <v>645</v>
      </c>
      <c r="K11" s="4" t="s">
        <v>665</v>
      </c>
    </row>
    <row r="12" spans="1:11" ht="13.8">
      <c r="A12" s="9" t="s">
        <v>199</v>
      </c>
      <c r="B12" s="142">
        <v>185</v>
      </c>
      <c r="C12" s="119" t="s">
        <v>1217</v>
      </c>
      <c r="D12" s="120" t="s">
        <v>103</v>
      </c>
      <c r="E12" s="121" t="s">
        <v>664</v>
      </c>
      <c r="F12" s="119" t="s">
        <v>37</v>
      </c>
      <c r="G12" s="121" t="s">
        <v>1154</v>
      </c>
      <c r="H12" s="120" t="s">
        <v>3</v>
      </c>
      <c r="I12" s="121" t="s">
        <v>1</v>
      </c>
      <c r="J12" s="68" t="s">
        <v>645</v>
      </c>
      <c r="K12" s="4" t="s">
        <v>665</v>
      </c>
    </row>
    <row r="13" spans="1:11" ht="13.8">
      <c r="A13" s="9" t="s">
        <v>200</v>
      </c>
      <c r="B13" s="142">
        <v>240</v>
      </c>
      <c r="C13" s="119" t="s">
        <v>1218</v>
      </c>
      <c r="D13" s="120" t="s">
        <v>49</v>
      </c>
      <c r="E13" s="121" t="s">
        <v>664</v>
      </c>
      <c r="F13" s="119" t="s">
        <v>51</v>
      </c>
      <c r="G13" s="121" t="s">
        <v>1219</v>
      </c>
      <c r="H13" s="120" t="s">
        <v>3</v>
      </c>
      <c r="I13" s="121" t="s">
        <v>2</v>
      </c>
      <c r="J13" s="68" t="s">
        <v>644</v>
      </c>
      <c r="K13" s="4" t="s">
        <v>666</v>
      </c>
    </row>
    <row r="14" spans="1:11" ht="13.8">
      <c r="A14" s="9" t="s">
        <v>201</v>
      </c>
      <c r="B14" s="142">
        <v>300</v>
      </c>
      <c r="C14" s="119" t="s">
        <v>1220</v>
      </c>
      <c r="D14" s="120" t="s">
        <v>114</v>
      </c>
      <c r="E14" s="121" t="s">
        <v>664</v>
      </c>
      <c r="F14" s="119" t="s">
        <v>51</v>
      </c>
      <c r="G14" s="121" t="s">
        <v>1219</v>
      </c>
      <c r="H14" s="120" t="s">
        <v>3</v>
      </c>
      <c r="I14" s="121" t="s">
        <v>2</v>
      </c>
      <c r="J14" s="68" t="s">
        <v>644</v>
      </c>
      <c r="K14" s="4" t="s">
        <v>666</v>
      </c>
    </row>
    <row r="15" spans="1:11" ht="13.8">
      <c r="A15" s="9" t="s">
        <v>202</v>
      </c>
      <c r="B15" s="142">
        <v>8</v>
      </c>
      <c r="C15" s="119" t="s">
        <v>1221</v>
      </c>
      <c r="D15" s="120" t="s">
        <v>4</v>
      </c>
      <c r="E15" s="121" t="s">
        <v>664</v>
      </c>
      <c r="F15" s="119" t="s">
        <v>12</v>
      </c>
      <c r="G15" s="121" t="s">
        <v>1154</v>
      </c>
      <c r="H15" s="120" t="s">
        <v>3</v>
      </c>
      <c r="I15" s="121" t="s">
        <v>1</v>
      </c>
      <c r="J15" s="68" t="s">
        <v>645</v>
      </c>
      <c r="K15" s="4" t="s">
        <v>665</v>
      </c>
    </row>
    <row r="16" spans="1:11" ht="13.8">
      <c r="A16" s="9" t="s">
        <v>203</v>
      </c>
      <c r="B16" s="142">
        <v>10</v>
      </c>
      <c r="C16" s="119" t="s">
        <v>1222</v>
      </c>
      <c r="D16" s="120" t="s">
        <v>6</v>
      </c>
      <c r="E16" s="121" t="s">
        <v>664</v>
      </c>
      <c r="F16" s="119" t="s">
        <v>23</v>
      </c>
      <c r="G16" s="121" t="s">
        <v>1154</v>
      </c>
      <c r="H16" s="120" t="s">
        <v>3</v>
      </c>
      <c r="I16" s="121" t="s">
        <v>1</v>
      </c>
      <c r="J16" s="68" t="s">
        <v>645</v>
      </c>
      <c r="K16" s="4" t="s">
        <v>665</v>
      </c>
    </row>
    <row r="17" spans="1:11" ht="13.8">
      <c r="A17" s="9" t="s">
        <v>204</v>
      </c>
      <c r="B17" s="142">
        <v>12</v>
      </c>
      <c r="C17" s="119" t="s">
        <v>1223</v>
      </c>
      <c r="D17" s="120" t="s">
        <v>6</v>
      </c>
      <c r="E17" s="121" t="s">
        <v>664</v>
      </c>
      <c r="F17" s="119" t="s">
        <v>23</v>
      </c>
      <c r="G17" s="121" t="s">
        <v>1154</v>
      </c>
      <c r="H17" s="120" t="s">
        <v>3</v>
      </c>
      <c r="I17" s="121" t="s">
        <v>1</v>
      </c>
      <c r="J17" s="68" t="s">
        <v>645</v>
      </c>
      <c r="K17" s="4" t="s">
        <v>665</v>
      </c>
    </row>
    <row r="18" spans="1:11" ht="13.8">
      <c r="A18" s="9" t="s">
        <v>205</v>
      </c>
      <c r="B18" s="142">
        <v>16</v>
      </c>
      <c r="C18" s="119" t="s">
        <v>1216</v>
      </c>
      <c r="D18" s="120" t="s">
        <v>103</v>
      </c>
      <c r="E18" s="121" t="s">
        <v>664</v>
      </c>
      <c r="F18" s="119" t="s">
        <v>37</v>
      </c>
      <c r="G18" s="121" t="s">
        <v>1154</v>
      </c>
      <c r="H18" s="120" t="s">
        <v>3</v>
      </c>
      <c r="I18" s="121" t="s">
        <v>1</v>
      </c>
      <c r="J18" s="68" t="s">
        <v>645</v>
      </c>
      <c r="K18" s="4" t="s">
        <v>665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18"/>
  <sheetViews>
    <sheetView workbookViewId="0">
      <selection activeCell="I2" sqref="I2:K18"/>
    </sheetView>
  </sheetViews>
  <sheetFormatPr defaultRowHeight="13.2"/>
  <cols>
    <col min="2" max="2" width="4" bestFit="1" customWidth="1"/>
    <col min="3" max="3" width="10.5546875" bestFit="1" customWidth="1"/>
    <col min="4" max="4" width="11.77734375" bestFit="1" customWidth="1"/>
    <col min="5" max="5" width="5.6640625" bestFit="1" customWidth="1"/>
    <col min="6" max="6" width="12" bestFit="1" customWidth="1"/>
    <col min="7" max="7" width="12.6640625" bestFit="1" customWidth="1"/>
    <col min="8" max="8" width="8.6640625" bestFit="1" customWidth="1"/>
    <col min="9" max="9" width="2.44140625" bestFit="1" customWidth="1"/>
    <col min="10" max="10" width="10.33203125" bestFit="1" customWidth="1"/>
    <col min="11" max="11" width="4.44140625" bestFit="1" customWidth="1"/>
  </cols>
  <sheetData>
    <row r="1" spans="1:11">
      <c r="A1" s="149">
        <v>1</v>
      </c>
      <c r="B1" s="149">
        <v>2</v>
      </c>
      <c r="C1" s="149">
        <v>3</v>
      </c>
      <c r="D1" s="149">
        <v>4</v>
      </c>
      <c r="E1" s="149">
        <v>5</v>
      </c>
      <c r="F1" s="149">
        <v>6</v>
      </c>
      <c r="G1" s="149">
        <v>7</v>
      </c>
      <c r="H1" s="149">
        <v>8</v>
      </c>
      <c r="I1" s="149">
        <v>9</v>
      </c>
      <c r="J1" s="149">
        <v>10</v>
      </c>
      <c r="K1" s="149">
        <v>11</v>
      </c>
    </row>
    <row r="2" spans="1:11" ht="13.8">
      <c r="A2" s="9" t="s">
        <v>190</v>
      </c>
      <c r="B2" s="142">
        <v>10</v>
      </c>
      <c r="C2" s="119" t="s">
        <v>1224</v>
      </c>
      <c r="D2" s="120" t="s">
        <v>14</v>
      </c>
      <c r="E2" s="121" t="s">
        <v>664</v>
      </c>
      <c r="F2" s="119" t="s">
        <v>12</v>
      </c>
      <c r="G2" s="121" t="s">
        <v>1225</v>
      </c>
      <c r="H2" s="120" t="s">
        <v>3</v>
      </c>
      <c r="I2" s="121" t="s">
        <v>1</v>
      </c>
      <c r="J2" s="68" t="s">
        <v>645</v>
      </c>
      <c r="K2" s="4" t="s">
        <v>665</v>
      </c>
    </row>
    <row r="3" spans="1:11" ht="13.8">
      <c r="A3" s="9" t="s">
        <v>191</v>
      </c>
      <c r="B3" s="142">
        <v>16</v>
      </c>
      <c r="C3" s="119" t="s">
        <v>1226</v>
      </c>
      <c r="D3" s="120" t="s">
        <v>14</v>
      </c>
      <c r="E3" s="121" t="s">
        <v>664</v>
      </c>
      <c r="F3" s="119" t="s">
        <v>12</v>
      </c>
      <c r="G3" s="121" t="s">
        <v>1225</v>
      </c>
      <c r="H3" s="120" t="s">
        <v>3</v>
      </c>
      <c r="I3" s="121" t="s">
        <v>1</v>
      </c>
      <c r="J3" s="68" t="s">
        <v>645</v>
      </c>
      <c r="K3" s="4" t="s">
        <v>665</v>
      </c>
    </row>
    <row r="4" spans="1:11" ht="13.8">
      <c r="A4" s="9" t="s">
        <v>206</v>
      </c>
      <c r="B4" s="142">
        <v>16</v>
      </c>
      <c r="C4" s="119" t="s">
        <v>1227</v>
      </c>
      <c r="D4" s="120" t="s">
        <v>4</v>
      </c>
      <c r="E4" s="121" t="s">
        <v>664</v>
      </c>
      <c r="F4" s="119" t="s">
        <v>12</v>
      </c>
      <c r="G4" s="121" t="s">
        <v>1225</v>
      </c>
      <c r="H4" s="120" t="s">
        <v>17</v>
      </c>
      <c r="I4" s="121" t="s">
        <v>1</v>
      </c>
      <c r="J4" s="68" t="s">
        <v>645</v>
      </c>
      <c r="K4" s="4" t="s">
        <v>665</v>
      </c>
    </row>
    <row r="5" spans="1:11" ht="13.8">
      <c r="A5" s="9" t="s">
        <v>192</v>
      </c>
      <c r="B5" s="142">
        <v>25</v>
      </c>
      <c r="C5" s="119" t="s">
        <v>1228</v>
      </c>
      <c r="D5" s="120" t="s">
        <v>4</v>
      </c>
      <c r="E5" s="121" t="s">
        <v>664</v>
      </c>
      <c r="F5" s="119" t="s">
        <v>12</v>
      </c>
      <c r="G5" s="121" t="s">
        <v>1225</v>
      </c>
      <c r="H5" s="120" t="s">
        <v>3</v>
      </c>
      <c r="I5" s="121" t="s">
        <v>1</v>
      </c>
      <c r="J5" s="68" t="s">
        <v>645</v>
      </c>
      <c r="K5" s="4" t="s">
        <v>665</v>
      </c>
    </row>
    <row r="6" spans="1:11" ht="13.8">
      <c r="A6" s="9" t="s">
        <v>193</v>
      </c>
      <c r="B6" s="142">
        <v>35</v>
      </c>
      <c r="C6" s="119" t="s">
        <v>1229</v>
      </c>
      <c r="D6" s="120" t="s">
        <v>4</v>
      </c>
      <c r="E6" s="121" t="s">
        <v>664</v>
      </c>
      <c r="F6" s="119" t="s">
        <v>12</v>
      </c>
      <c r="G6" s="121" t="s">
        <v>1225</v>
      </c>
      <c r="H6" s="120" t="s">
        <v>3</v>
      </c>
      <c r="I6" s="121" t="s">
        <v>1</v>
      </c>
      <c r="J6" s="68" t="s">
        <v>645</v>
      </c>
      <c r="K6" s="4" t="s">
        <v>665</v>
      </c>
    </row>
    <row r="7" spans="1:11" ht="13.8">
      <c r="A7" s="9" t="s">
        <v>194</v>
      </c>
      <c r="B7" s="142">
        <v>50</v>
      </c>
      <c r="C7" s="119" t="s">
        <v>1230</v>
      </c>
      <c r="D7" s="120" t="s">
        <v>5</v>
      </c>
      <c r="E7" s="121" t="s">
        <v>664</v>
      </c>
      <c r="F7" s="119" t="s">
        <v>23</v>
      </c>
      <c r="G7" s="121" t="s">
        <v>1225</v>
      </c>
      <c r="H7" s="120" t="s">
        <v>3</v>
      </c>
      <c r="I7" s="121" t="s">
        <v>1</v>
      </c>
      <c r="J7" s="68" t="s">
        <v>645</v>
      </c>
      <c r="K7" s="4" t="s">
        <v>665</v>
      </c>
    </row>
    <row r="8" spans="1:11" ht="13.8">
      <c r="A8" s="9" t="s">
        <v>195</v>
      </c>
      <c r="B8" s="142">
        <v>70</v>
      </c>
      <c r="C8" s="119" t="s">
        <v>1231</v>
      </c>
      <c r="D8" s="120" t="s">
        <v>7</v>
      </c>
      <c r="E8" s="121" t="s">
        <v>664</v>
      </c>
      <c r="F8" s="119" t="s">
        <v>37</v>
      </c>
      <c r="G8" s="121" t="s">
        <v>1225</v>
      </c>
      <c r="H8" s="120" t="s">
        <v>3</v>
      </c>
      <c r="I8" s="121" t="s">
        <v>1</v>
      </c>
      <c r="J8" s="68" t="s">
        <v>645</v>
      </c>
      <c r="K8" s="4" t="s">
        <v>665</v>
      </c>
    </row>
    <row r="9" spans="1:11" ht="13.8">
      <c r="A9" s="9" t="s">
        <v>196</v>
      </c>
      <c r="B9" s="142">
        <v>95</v>
      </c>
      <c r="C9" s="119" t="s">
        <v>1232</v>
      </c>
      <c r="D9" s="120" t="s">
        <v>8</v>
      </c>
      <c r="E9" s="121" t="s">
        <v>664</v>
      </c>
      <c r="F9" s="119" t="s">
        <v>37</v>
      </c>
      <c r="G9" s="121" t="s">
        <v>1225</v>
      </c>
      <c r="H9" s="120" t="s">
        <v>3</v>
      </c>
      <c r="I9" s="121" t="s">
        <v>1</v>
      </c>
      <c r="J9" s="68" t="s">
        <v>645</v>
      </c>
      <c r="K9" s="4" t="s">
        <v>665</v>
      </c>
    </row>
    <row r="10" spans="1:11" ht="13.8">
      <c r="A10" s="9" t="s">
        <v>197</v>
      </c>
      <c r="B10" s="142">
        <v>120</v>
      </c>
      <c r="C10" s="119" t="s">
        <v>1233</v>
      </c>
      <c r="D10" s="120" t="s">
        <v>8</v>
      </c>
      <c r="E10" s="121" t="s">
        <v>664</v>
      </c>
      <c r="F10" s="119" t="s">
        <v>37</v>
      </c>
      <c r="G10" s="121" t="s">
        <v>1225</v>
      </c>
      <c r="H10" s="120" t="s">
        <v>3</v>
      </c>
      <c r="I10" s="121" t="s">
        <v>1</v>
      </c>
      <c r="J10" s="68" t="s">
        <v>645</v>
      </c>
      <c r="K10" s="4" t="s">
        <v>665</v>
      </c>
    </row>
    <row r="11" spans="1:11" ht="13.8">
      <c r="A11" s="9" t="s">
        <v>198</v>
      </c>
      <c r="B11" s="142">
        <v>150</v>
      </c>
      <c r="C11" s="119" t="s">
        <v>1234</v>
      </c>
      <c r="D11" s="120" t="s">
        <v>103</v>
      </c>
      <c r="E11" s="121" t="s">
        <v>664</v>
      </c>
      <c r="F11" s="119" t="s">
        <v>37</v>
      </c>
      <c r="G11" s="121" t="s">
        <v>1225</v>
      </c>
      <c r="H11" s="120" t="s">
        <v>3</v>
      </c>
      <c r="I11" s="121" t="s">
        <v>1</v>
      </c>
      <c r="J11" s="68" t="s">
        <v>645</v>
      </c>
      <c r="K11" s="4" t="s">
        <v>665</v>
      </c>
    </row>
    <row r="12" spans="1:11" ht="13.8">
      <c r="A12" s="9" t="s">
        <v>199</v>
      </c>
      <c r="B12" s="142">
        <v>185</v>
      </c>
      <c r="C12" s="119" t="s">
        <v>1235</v>
      </c>
      <c r="D12" s="120" t="s">
        <v>49</v>
      </c>
      <c r="E12" s="121" t="s">
        <v>664</v>
      </c>
      <c r="F12" s="119" t="s">
        <v>37</v>
      </c>
      <c r="G12" s="121" t="s">
        <v>1225</v>
      </c>
      <c r="H12" s="120" t="s">
        <v>3</v>
      </c>
      <c r="I12" s="121" t="s">
        <v>1</v>
      </c>
      <c r="J12" s="68" t="s">
        <v>645</v>
      </c>
      <c r="K12" s="4" t="s">
        <v>665</v>
      </c>
    </row>
    <row r="13" spans="1:11" ht="13.8">
      <c r="A13" s="9" t="s">
        <v>200</v>
      </c>
      <c r="B13" s="142">
        <v>240</v>
      </c>
      <c r="C13" s="119" t="s">
        <v>1236</v>
      </c>
      <c r="D13" s="120" t="s">
        <v>49</v>
      </c>
      <c r="E13" s="121" t="s">
        <v>664</v>
      </c>
      <c r="F13" s="119" t="s">
        <v>53</v>
      </c>
      <c r="G13" s="121" t="s">
        <v>1166</v>
      </c>
      <c r="H13" s="120" t="s">
        <v>3</v>
      </c>
      <c r="I13" s="121" t="s">
        <v>2</v>
      </c>
      <c r="J13" s="68" t="s">
        <v>644</v>
      </c>
      <c r="K13" s="4" t="s">
        <v>666</v>
      </c>
    </row>
    <row r="14" spans="1:11" ht="13.8">
      <c r="A14" s="9" t="s">
        <v>201</v>
      </c>
      <c r="B14" s="142">
        <v>300</v>
      </c>
      <c r="C14" s="119" t="s">
        <v>1237</v>
      </c>
      <c r="D14" s="120" t="s">
        <v>114</v>
      </c>
      <c r="E14" s="121" t="s">
        <v>664</v>
      </c>
      <c r="F14" s="119" t="s">
        <v>51</v>
      </c>
      <c r="G14" s="121" t="s">
        <v>1166</v>
      </c>
      <c r="H14" s="120" t="s">
        <v>3</v>
      </c>
      <c r="I14" s="121" t="s">
        <v>2</v>
      </c>
      <c r="J14" s="68" t="s">
        <v>644</v>
      </c>
      <c r="K14" s="4" t="s">
        <v>666</v>
      </c>
    </row>
    <row r="15" spans="1:11" ht="13.8">
      <c r="A15" s="9" t="s">
        <v>202</v>
      </c>
      <c r="B15" s="142">
        <v>8</v>
      </c>
      <c r="C15" s="119" t="s">
        <v>1238</v>
      </c>
      <c r="D15" s="120" t="s">
        <v>5</v>
      </c>
      <c r="E15" s="121" t="s">
        <v>664</v>
      </c>
      <c r="F15" s="119" t="s">
        <v>23</v>
      </c>
      <c r="G15" s="121" t="s">
        <v>1225</v>
      </c>
      <c r="H15" s="120" t="s">
        <v>3</v>
      </c>
      <c r="I15" s="121" t="s">
        <v>1</v>
      </c>
      <c r="J15" s="68" t="s">
        <v>645</v>
      </c>
      <c r="K15" s="4" t="s">
        <v>665</v>
      </c>
    </row>
    <row r="16" spans="1:11" ht="13.8">
      <c r="A16" s="9" t="s">
        <v>203</v>
      </c>
      <c r="B16" s="142">
        <v>10</v>
      </c>
      <c r="C16" s="119" t="s">
        <v>1239</v>
      </c>
      <c r="D16" s="120" t="s">
        <v>6</v>
      </c>
      <c r="E16" s="121" t="s">
        <v>664</v>
      </c>
      <c r="F16" s="119" t="s">
        <v>23</v>
      </c>
      <c r="G16" s="121" t="s">
        <v>1225</v>
      </c>
      <c r="H16" s="120" t="s">
        <v>3</v>
      </c>
      <c r="I16" s="121" t="s">
        <v>1</v>
      </c>
      <c r="J16" s="68" t="s">
        <v>645</v>
      </c>
      <c r="K16" s="4" t="s">
        <v>665</v>
      </c>
    </row>
    <row r="17" spans="1:11" ht="13.8">
      <c r="A17" s="9" t="s">
        <v>204</v>
      </c>
      <c r="B17" s="142">
        <v>12</v>
      </c>
      <c r="C17" s="119" t="s">
        <v>1240</v>
      </c>
      <c r="D17" s="120" t="s">
        <v>8</v>
      </c>
      <c r="E17" s="121" t="s">
        <v>664</v>
      </c>
      <c r="F17" s="119" t="s">
        <v>37</v>
      </c>
      <c r="G17" s="121" t="s">
        <v>1225</v>
      </c>
      <c r="H17" s="120" t="s">
        <v>3</v>
      </c>
      <c r="I17" s="121" t="s">
        <v>1</v>
      </c>
      <c r="J17" s="68" t="s">
        <v>645</v>
      </c>
      <c r="K17" s="4" t="s">
        <v>665</v>
      </c>
    </row>
    <row r="18" spans="1:11" ht="13.8">
      <c r="A18" s="9" t="s">
        <v>205</v>
      </c>
      <c r="B18" s="142">
        <v>16</v>
      </c>
      <c r="C18" s="119" t="s">
        <v>1234</v>
      </c>
      <c r="D18" s="120" t="s">
        <v>103</v>
      </c>
      <c r="E18" s="121" t="s">
        <v>664</v>
      </c>
      <c r="F18" s="119" t="s">
        <v>37</v>
      </c>
      <c r="G18" s="121" t="s">
        <v>1225</v>
      </c>
      <c r="H18" s="120" t="s">
        <v>3</v>
      </c>
      <c r="I18" s="121" t="s">
        <v>1</v>
      </c>
      <c r="J18" s="68" t="s">
        <v>645</v>
      </c>
      <c r="K18" s="4" t="s">
        <v>665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2"/>
  <sheetViews>
    <sheetView topLeftCell="A49" zoomScale="140" zoomScaleNormal="140" workbookViewId="0">
      <selection activeCell="A65" sqref="A65:XFD65"/>
    </sheetView>
  </sheetViews>
  <sheetFormatPr defaultRowHeight="13.8"/>
  <cols>
    <col min="1" max="1" width="13.44140625" bestFit="1" customWidth="1"/>
    <col min="2" max="2" width="12" bestFit="1" customWidth="1"/>
    <col min="3" max="3" width="10" bestFit="1" customWidth="1"/>
    <col min="4" max="4" width="10.5546875" bestFit="1" customWidth="1"/>
    <col min="5" max="5" width="5" bestFit="1" customWidth="1"/>
    <col min="6" max="6" width="7.77734375" bestFit="1" customWidth="1"/>
    <col min="7" max="7" width="7.33203125" bestFit="1" customWidth="1"/>
    <col min="8" max="8" width="11.6640625" style="2" bestFit="1" customWidth="1"/>
    <col min="9" max="9" width="11.21875" bestFit="1" customWidth="1"/>
  </cols>
  <sheetData>
    <row r="1" spans="1:10" ht="21">
      <c r="A1" s="182" t="s">
        <v>208</v>
      </c>
      <c r="B1" s="12" t="s">
        <v>61</v>
      </c>
      <c r="C1" s="13" t="s">
        <v>60</v>
      </c>
      <c r="D1" s="14" t="s">
        <v>59</v>
      </c>
      <c r="E1" s="13" t="s">
        <v>64</v>
      </c>
      <c r="F1" s="15" t="s">
        <v>62</v>
      </c>
      <c r="G1" s="16" t="s">
        <v>63</v>
      </c>
      <c r="H1" s="70" t="s">
        <v>661</v>
      </c>
      <c r="I1" s="71" t="s">
        <v>660</v>
      </c>
    </row>
    <row r="2" spans="1:10">
      <c r="A2" s="179" t="s">
        <v>1761</v>
      </c>
      <c r="B2" s="180" t="s">
        <v>1762</v>
      </c>
      <c r="C2" s="181" t="s">
        <v>8</v>
      </c>
      <c r="D2" s="7" t="s">
        <v>37</v>
      </c>
      <c r="E2" s="9" t="s">
        <v>664</v>
      </c>
      <c r="F2" s="8" t="s">
        <v>3</v>
      </c>
      <c r="G2" s="8" t="s">
        <v>3</v>
      </c>
      <c r="H2" s="68" t="s">
        <v>645</v>
      </c>
      <c r="I2" s="4" t="str">
        <f>VLOOKUP(C2,WM!$A$1:$B$10,2,FALSE)</f>
        <v>WCU200+BOX</v>
      </c>
      <c r="J2" s="1" t="s">
        <v>665</v>
      </c>
    </row>
    <row r="3" spans="1:10">
      <c r="A3" s="221" t="s">
        <v>1883</v>
      </c>
      <c r="B3" s="180"/>
      <c r="C3" s="181"/>
      <c r="D3" s="7"/>
      <c r="E3" s="9"/>
      <c r="F3" s="8"/>
      <c r="G3" s="8"/>
      <c r="H3" s="68"/>
      <c r="I3" s="4"/>
      <c r="J3" s="1"/>
    </row>
    <row r="4" spans="1:10" s="1" customFormat="1">
      <c r="A4" s="5" t="s">
        <v>209</v>
      </c>
      <c r="B4" s="4" t="s">
        <v>11</v>
      </c>
      <c r="C4" s="4" t="s">
        <v>10</v>
      </c>
      <c r="D4" s="7" t="s">
        <v>12</v>
      </c>
      <c r="E4" s="9" t="s">
        <v>664</v>
      </c>
      <c r="F4" s="8" t="s">
        <v>3</v>
      </c>
      <c r="G4" s="8" t="s">
        <v>3</v>
      </c>
      <c r="H4" s="68" t="s">
        <v>645</v>
      </c>
      <c r="I4" s="4" t="str">
        <f>VLOOKUP(C4,WM!$A$1:$B$10,2,FALSE)</f>
        <v>WCU32+BOX</v>
      </c>
      <c r="J4" s="4" t="s">
        <v>665</v>
      </c>
    </row>
    <row r="5" spans="1:10" s="1" customFormat="1">
      <c r="A5" s="5" t="s">
        <v>210</v>
      </c>
      <c r="B5" s="4" t="s">
        <v>13</v>
      </c>
      <c r="C5" s="4" t="s">
        <v>10</v>
      </c>
      <c r="D5" s="7" t="s">
        <v>12</v>
      </c>
      <c r="E5" s="9" t="s">
        <v>664</v>
      </c>
      <c r="F5" s="8" t="s">
        <v>3</v>
      </c>
      <c r="G5" s="8" t="s">
        <v>3</v>
      </c>
      <c r="H5" s="68" t="s">
        <v>645</v>
      </c>
      <c r="I5" s="4" t="str">
        <f>VLOOKUP(C5,WM!$A$1:$B$10,2,FALSE)</f>
        <v>WCU32+BOX</v>
      </c>
      <c r="J5" s="4" t="s">
        <v>665</v>
      </c>
    </row>
    <row r="6" spans="1:10" s="1" customFormat="1">
      <c r="A6" s="5" t="s">
        <v>211</v>
      </c>
      <c r="B6" s="4" t="s">
        <v>16</v>
      </c>
      <c r="C6" s="4" t="s">
        <v>14</v>
      </c>
      <c r="D6" s="7" t="s">
        <v>12</v>
      </c>
      <c r="E6" s="9" t="s">
        <v>664</v>
      </c>
      <c r="F6" s="8" t="s">
        <v>3</v>
      </c>
      <c r="G6" s="8" t="s">
        <v>15</v>
      </c>
      <c r="H6" s="68" t="s">
        <v>645</v>
      </c>
      <c r="I6" s="4" t="str">
        <f>VLOOKUP(C6,WM!$A$1:$B$10,2,FALSE)</f>
        <v>WCU45+BOX</v>
      </c>
      <c r="J6" s="4" t="s">
        <v>665</v>
      </c>
    </row>
    <row r="7" spans="1:10" s="1" customFormat="1">
      <c r="A7" s="5" t="s">
        <v>212</v>
      </c>
      <c r="B7" s="4" t="s">
        <v>18</v>
      </c>
      <c r="C7" s="4" t="s">
        <v>14</v>
      </c>
      <c r="D7" s="7" t="s">
        <v>12</v>
      </c>
      <c r="E7" s="9" t="s">
        <v>664</v>
      </c>
      <c r="F7" s="8" t="s">
        <v>3</v>
      </c>
      <c r="G7" s="8" t="s">
        <v>17</v>
      </c>
      <c r="H7" s="68" t="s">
        <v>645</v>
      </c>
      <c r="I7" s="4" t="str">
        <f>VLOOKUP(C7,WM!$A$1:$B$10,2,FALSE)</f>
        <v>WCU45+BOX</v>
      </c>
      <c r="J7" s="4" t="s">
        <v>665</v>
      </c>
    </row>
    <row r="8" spans="1:10" s="1" customFormat="1">
      <c r="A8" s="5" t="s">
        <v>213</v>
      </c>
      <c r="B8" s="4" t="s">
        <v>19</v>
      </c>
      <c r="C8" s="4" t="s">
        <v>14</v>
      </c>
      <c r="D8" s="7" t="s">
        <v>12</v>
      </c>
      <c r="E8" s="9" t="s">
        <v>664</v>
      </c>
      <c r="F8" s="8" t="s">
        <v>3</v>
      </c>
      <c r="G8" s="8" t="s">
        <v>3</v>
      </c>
      <c r="H8" s="68" t="s">
        <v>645</v>
      </c>
      <c r="I8" s="4" t="str">
        <f>VLOOKUP(C8,WM!$A$1:$B$10,2,FALSE)</f>
        <v>WCU45+BOX</v>
      </c>
      <c r="J8" s="4" t="s">
        <v>665</v>
      </c>
    </row>
    <row r="9" spans="1:10" s="1" customFormat="1">
      <c r="A9" s="5" t="s">
        <v>214</v>
      </c>
      <c r="B9" s="4" t="s">
        <v>20</v>
      </c>
      <c r="C9" s="4" t="s">
        <v>14</v>
      </c>
      <c r="D9" s="7" t="s">
        <v>12</v>
      </c>
      <c r="E9" s="9" t="s">
        <v>664</v>
      </c>
      <c r="F9" s="8" t="s">
        <v>3</v>
      </c>
      <c r="G9" s="8" t="s">
        <v>3</v>
      </c>
      <c r="H9" s="68" t="s">
        <v>645</v>
      </c>
      <c r="I9" s="4" t="str">
        <f>VLOOKUP(C9,WM!$A$1:$B$10,2,FALSE)</f>
        <v>WCU45+BOX</v>
      </c>
      <c r="J9" s="4" t="s">
        <v>665</v>
      </c>
    </row>
    <row r="10" spans="1:10" s="1" customFormat="1">
      <c r="A10" s="5" t="s">
        <v>215</v>
      </c>
      <c r="B10" s="4" t="s">
        <v>21</v>
      </c>
      <c r="C10" s="4" t="s">
        <v>14</v>
      </c>
      <c r="D10" s="7" t="s">
        <v>12</v>
      </c>
      <c r="E10" s="9" t="s">
        <v>664</v>
      </c>
      <c r="F10" s="8" t="s">
        <v>3</v>
      </c>
      <c r="G10" s="8" t="s">
        <v>3</v>
      </c>
      <c r="H10" s="68" t="s">
        <v>645</v>
      </c>
      <c r="I10" s="4" t="str">
        <f>VLOOKUP(C10,WM!$A$1:$B$10,2,FALSE)</f>
        <v>WCU45+BOX</v>
      </c>
      <c r="J10" s="4" t="s">
        <v>665</v>
      </c>
    </row>
    <row r="11" spans="1:10" s="1" customFormat="1">
      <c r="A11" s="5" t="s">
        <v>216</v>
      </c>
      <c r="B11" s="4" t="s">
        <v>22</v>
      </c>
      <c r="C11" s="4" t="s">
        <v>5</v>
      </c>
      <c r="D11" s="7" t="s">
        <v>23</v>
      </c>
      <c r="E11" s="9" t="s">
        <v>664</v>
      </c>
      <c r="F11" s="8" t="s">
        <v>3</v>
      </c>
      <c r="G11" s="8" t="s">
        <v>3</v>
      </c>
      <c r="H11" s="68" t="s">
        <v>645</v>
      </c>
      <c r="I11" s="4" t="str">
        <f>VLOOKUP(C11,WM!$A$1:$B$10,2,FALSE)</f>
        <v>WCU90+BOX</v>
      </c>
      <c r="J11" s="4" t="s">
        <v>665</v>
      </c>
    </row>
    <row r="12" spans="1:10" s="1" customFormat="1">
      <c r="A12" s="5" t="s">
        <v>217</v>
      </c>
      <c r="B12" s="4" t="s">
        <v>24</v>
      </c>
      <c r="C12" s="4" t="s">
        <v>4</v>
      </c>
      <c r="D12" s="7" t="s">
        <v>12</v>
      </c>
      <c r="E12" s="9" t="s">
        <v>664</v>
      </c>
      <c r="F12" s="8" t="s">
        <v>3</v>
      </c>
      <c r="G12" s="8" t="s">
        <v>3</v>
      </c>
      <c r="H12" s="68" t="s">
        <v>645</v>
      </c>
      <c r="I12" s="4" t="str">
        <f>VLOOKUP(C12,WM!$A$1:$B$10,2,FALSE)</f>
        <v>WCU65+BOX</v>
      </c>
      <c r="J12" s="4" t="s">
        <v>665</v>
      </c>
    </row>
    <row r="13" spans="1:10" s="1" customFormat="1">
      <c r="A13" s="5" t="s">
        <v>218</v>
      </c>
      <c r="B13" s="4" t="s">
        <v>25</v>
      </c>
      <c r="C13" s="4" t="s">
        <v>4</v>
      </c>
      <c r="D13" s="7" t="s">
        <v>12</v>
      </c>
      <c r="E13" s="9" t="s">
        <v>664</v>
      </c>
      <c r="F13" s="8" t="s">
        <v>3</v>
      </c>
      <c r="G13" s="8" t="s">
        <v>3</v>
      </c>
      <c r="H13" s="68" t="s">
        <v>645</v>
      </c>
      <c r="I13" s="4" t="str">
        <f>VLOOKUP(C13,WM!$A$1:$B$10,2,FALSE)</f>
        <v>WCU65+BOX</v>
      </c>
      <c r="J13" s="4" t="s">
        <v>665</v>
      </c>
    </row>
    <row r="14" spans="1:10" s="1" customFormat="1">
      <c r="A14" s="5" t="s">
        <v>219</v>
      </c>
      <c r="B14" s="4" t="s">
        <v>26</v>
      </c>
      <c r="C14" s="4" t="s">
        <v>5</v>
      </c>
      <c r="D14" s="7" t="s">
        <v>23</v>
      </c>
      <c r="E14" s="9" t="s">
        <v>664</v>
      </c>
      <c r="F14" s="8" t="s">
        <v>3</v>
      </c>
      <c r="G14" s="8" t="s">
        <v>3</v>
      </c>
      <c r="H14" s="68" t="s">
        <v>645</v>
      </c>
      <c r="I14" s="4" t="str">
        <f>VLOOKUP(C14,WM!$A$1:$B$10,2,FALSE)</f>
        <v>WCU90+BOX</v>
      </c>
      <c r="J14" s="4" t="s">
        <v>665</v>
      </c>
    </row>
    <row r="15" spans="1:10" s="1" customFormat="1">
      <c r="A15" s="5" t="s">
        <v>220</v>
      </c>
      <c r="B15" s="4" t="s">
        <v>27</v>
      </c>
      <c r="C15" s="4" t="s">
        <v>5</v>
      </c>
      <c r="D15" s="7" t="s">
        <v>23</v>
      </c>
      <c r="E15" s="9" t="s">
        <v>664</v>
      </c>
      <c r="F15" s="8" t="s">
        <v>3</v>
      </c>
      <c r="G15" s="8" t="s">
        <v>3</v>
      </c>
      <c r="H15" s="68" t="s">
        <v>645</v>
      </c>
      <c r="I15" s="4" t="str">
        <f>VLOOKUP(C15,WM!$A$1:$B$10,2,FALSE)</f>
        <v>WCU90+BOX</v>
      </c>
      <c r="J15" s="4" t="s">
        <v>665</v>
      </c>
    </row>
    <row r="16" spans="1:10" s="1" customFormat="1">
      <c r="A16" s="5" t="s">
        <v>221</v>
      </c>
      <c r="B16" s="4" t="s">
        <v>28</v>
      </c>
      <c r="C16" s="4" t="s">
        <v>4</v>
      </c>
      <c r="D16" s="7" t="s">
        <v>12</v>
      </c>
      <c r="E16" s="9" t="s">
        <v>664</v>
      </c>
      <c r="F16" s="8" t="s">
        <v>3</v>
      </c>
      <c r="G16" s="8" t="s">
        <v>3</v>
      </c>
      <c r="H16" s="68" t="s">
        <v>645</v>
      </c>
      <c r="I16" s="4" t="str">
        <f>VLOOKUP(C16,WM!$A$1:$B$10,2,FALSE)</f>
        <v>WCU65+BOX</v>
      </c>
      <c r="J16" s="4" t="s">
        <v>665</v>
      </c>
    </row>
    <row r="17" spans="1:10" s="1" customFormat="1">
      <c r="A17" s="5" t="s">
        <v>222</v>
      </c>
      <c r="B17" s="4" t="s">
        <v>29</v>
      </c>
      <c r="C17" s="4" t="s">
        <v>4</v>
      </c>
      <c r="D17" s="7" t="s">
        <v>12</v>
      </c>
      <c r="E17" s="9" t="s">
        <v>664</v>
      </c>
      <c r="F17" s="8" t="s">
        <v>3</v>
      </c>
      <c r="G17" s="8" t="s">
        <v>3</v>
      </c>
      <c r="H17" s="68" t="s">
        <v>645</v>
      </c>
      <c r="I17" s="4" t="str">
        <f>VLOOKUP(C17,WM!$A$1:$B$10,2,FALSE)</f>
        <v>WCU65+BOX</v>
      </c>
      <c r="J17" s="4" t="s">
        <v>665</v>
      </c>
    </row>
    <row r="18" spans="1:10" s="1" customFormat="1">
      <c r="A18" s="5" t="s">
        <v>223</v>
      </c>
      <c r="B18" s="4" t="s">
        <v>30</v>
      </c>
      <c r="C18" s="4" t="s">
        <v>4</v>
      </c>
      <c r="D18" s="7" t="s">
        <v>12</v>
      </c>
      <c r="E18" s="9" t="s">
        <v>664</v>
      </c>
      <c r="F18" s="8" t="s">
        <v>3</v>
      </c>
      <c r="G18" s="8" t="s">
        <v>3</v>
      </c>
      <c r="H18" s="68" t="s">
        <v>645</v>
      </c>
      <c r="I18" s="4" t="str">
        <f>VLOOKUP(C18,WM!$A$1:$B$10,2,FALSE)</f>
        <v>WCU65+BOX</v>
      </c>
      <c r="J18" s="4" t="s">
        <v>665</v>
      </c>
    </row>
    <row r="19" spans="1:10" s="1" customFormat="1">
      <c r="A19" s="5" t="s">
        <v>224</v>
      </c>
      <c r="B19" s="4" t="s">
        <v>28</v>
      </c>
      <c r="C19" s="4" t="s">
        <v>4</v>
      </c>
      <c r="D19" s="7" t="s">
        <v>12</v>
      </c>
      <c r="E19" s="9" t="s">
        <v>664</v>
      </c>
      <c r="F19" s="8" t="s">
        <v>3</v>
      </c>
      <c r="G19" s="8" t="s">
        <v>31</v>
      </c>
      <c r="H19" s="68" t="s">
        <v>645</v>
      </c>
      <c r="I19" s="4" t="str">
        <f>VLOOKUP(C19,WM!$A$1:$B$10,2,FALSE)</f>
        <v>WCU65+BOX</v>
      </c>
      <c r="J19" s="4" t="s">
        <v>665</v>
      </c>
    </row>
    <row r="20" spans="1:10" s="1" customFormat="1" ht="14.25" customHeight="1">
      <c r="A20" s="5" t="s">
        <v>225</v>
      </c>
      <c r="B20" s="4" t="s">
        <v>32</v>
      </c>
      <c r="C20" s="4" t="s">
        <v>6</v>
      </c>
      <c r="D20" s="7" t="s">
        <v>23</v>
      </c>
      <c r="E20" s="9" t="s">
        <v>664</v>
      </c>
      <c r="F20" s="8" t="s">
        <v>3</v>
      </c>
      <c r="G20" s="8" t="s">
        <v>3</v>
      </c>
      <c r="H20" s="68" t="s">
        <v>645</v>
      </c>
      <c r="I20" s="4" t="str">
        <f>VLOOKUP(C20,WM!$A$1:$B$10,2,FALSE)</f>
        <v>WCU115+BOX</v>
      </c>
      <c r="J20" s="4" t="s">
        <v>665</v>
      </c>
    </row>
    <row r="21" spans="1:10" s="1" customFormat="1">
      <c r="A21" s="5" t="s">
        <v>226</v>
      </c>
      <c r="B21" s="4" t="s">
        <v>33</v>
      </c>
      <c r="C21" s="4" t="s">
        <v>5</v>
      </c>
      <c r="D21" s="7" t="s">
        <v>23</v>
      </c>
      <c r="E21" s="9" t="s">
        <v>664</v>
      </c>
      <c r="F21" s="8" t="s">
        <v>3</v>
      </c>
      <c r="G21" s="8" t="s">
        <v>3</v>
      </c>
      <c r="H21" s="68" t="s">
        <v>645</v>
      </c>
      <c r="I21" s="4" t="str">
        <f>VLOOKUP(C21,WM!$A$1:$B$10,2,FALSE)</f>
        <v>WCU90+BOX</v>
      </c>
      <c r="J21" s="4" t="s">
        <v>665</v>
      </c>
    </row>
    <row r="22" spans="1:10" s="1" customFormat="1">
      <c r="A22" s="5" t="s">
        <v>227</v>
      </c>
      <c r="B22" s="4" t="s">
        <v>34</v>
      </c>
      <c r="C22" s="4" t="s">
        <v>5</v>
      </c>
      <c r="D22" s="7" t="s">
        <v>23</v>
      </c>
      <c r="E22" s="9" t="s">
        <v>664</v>
      </c>
      <c r="F22" s="8" t="s">
        <v>3</v>
      </c>
      <c r="G22" s="8" t="s">
        <v>3</v>
      </c>
      <c r="H22" s="68" t="s">
        <v>645</v>
      </c>
      <c r="I22" s="4" t="str">
        <f>VLOOKUP(C22,WM!$A$1:$B$10,2,FALSE)</f>
        <v>WCU90+BOX</v>
      </c>
      <c r="J22" s="4" t="s">
        <v>665</v>
      </c>
    </row>
    <row r="23" spans="1:10" s="1" customFormat="1">
      <c r="A23" s="5" t="s">
        <v>228</v>
      </c>
      <c r="B23" s="4" t="s">
        <v>35</v>
      </c>
      <c r="C23" s="4" t="s">
        <v>5</v>
      </c>
      <c r="D23" s="7" t="s">
        <v>23</v>
      </c>
      <c r="E23" s="9" t="s">
        <v>664</v>
      </c>
      <c r="F23" s="8" t="s">
        <v>3</v>
      </c>
      <c r="G23" s="8" t="s">
        <v>3</v>
      </c>
      <c r="H23" s="68" t="s">
        <v>645</v>
      </c>
      <c r="I23" s="4" t="str">
        <f>VLOOKUP(C23,WM!$A$1:$B$10,2,FALSE)</f>
        <v>WCU90+BOX</v>
      </c>
      <c r="J23" s="4" t="s">
        <v>665</v>
      </c>
    </row>
    <row r="24" spans="1:10" s="1" customFormat="1">
      <c r="A24" s="5" t="s">
        <v>229</v>
      </c>
      <c r="B24" s="4" t="s">
        <v>36</v>
      </c>
      <c r="C24" s="4" t="s">
        <v>7</v>
      </c>
      <c r="D24" s="7" t="s">
        <v>37</v>
      </c>
      <c r="E24" s="9" t="s">
        <v>664</v>
      </c>
      <c r="F24" s="8" t="s">
        <v>3</v>
      </c>
      <c r="G24" s="8" t="s">
        <v>3</v>
      </c>
      <c r="H24" s="68" t="s">
        <v>645</v>
      </c>
      <c r="I24" s="4" t="str">
        <f>VLOOKUP(C24,WM!$A$1:$B$10,2,FALSE)</f>
        <v>WCU150+BOX</v>
      </c>
      <c r="J24" s="4" t="s">
        <v>665</v>
      </c>
    </row>
    <row r="25" spans="1:10" s="1" customFormat="1">
      <c r="A25" s="5" t="s">
        <v>230</v>
      </c>
      <c r="B25" s="4" t="s">
        <v>38</v>
      </c>
      <c r="C25" s="4" t="s">
        <v>7</v>
      </c>
      <c r="D25" s="7" t="s">
        <v>37</v>
      </c>
      <c r="E25" s="9" t="s">
        <v>664</v>
      </c>
      <c r="F25" s="8" t="s">
        <v>3</v>
      </c>
      <c r="G25" s="8" t="s">
        <v>3</v>
      </c>
      <c r="H25" s="68" t="s">
        <v>645</v>
      </c>
      <c r="I25" s="4" t="str">
        <f>VLOOKUP(C25,WM!$A$1:$B$10,2,FALSE)</f>
        <v>WCU150+BOX</v>
      </c>
      <c r="J25" s="4" t="s">
        <v>665</v>
      </c>
    </row>
    <row r="26" spans="1:10" s="1" customFormat="1">
      <c r="A26" s="5" t="s">
        <v>231</v>
      </c>
      <c r="B26" s="4" t="s">
        <v>39</v>
      </c>
      <c r="C26" s="4" t="s">
        <v>5</v>
      </c>
      <c r="D26" s="7" t="s">
        <v>23</v>
      </c>
      <c r="E26" s="9" t="s">
        <v>664</v>
      </c>
      <c r="F26" s="8" t="s">
        <v>3</v>
      </c>
      <c r="G26" s="8" t="s">
        <v>3</v>
      </c>
      <c r="H26" s="68" t="s">
        <v>645</v>
      </c>
      <c r="I26" s="4" t="str">
        <f>VLOOKUP(C26,WM!$A$1:$B$10,2,FALSE)</f>
        <v>WCU90+BOX</v>
      </c>
      <c r="J26" s="4" t="s">
        <v>665</v>
      </c>
    </row>
    <row r="27" spans="1:10" s="1" customFormat="1">
      <c r="A27" s="5" t="s">
        <v>232</v>
      </c>
      <c r="B27" s="4" t="s">
        <v>40</v>
      </c>
      <c r="C27" s="4" t="s">
        <v>5</v>
      </c>
      <c r="D27" s="7" t="s">
        <v>23</v>
      </c>
      <c r="E27" s="9" t="s">
        <v>664</v>
      </c>
      <c r="F27" s="8" t="s">
        <v>3</v>
      </c>
      <c r="G27" s="8" t="s">
        <v>3</v>
      </c>
      <c r="H27" s="68" t="s">
        <v>645</v>
      </c>
      <c r="I27" s="4" t="str">
        <f>VLOOKUP(C27,WM!$A$1:$B$10,2,FALSE)</f>
        <v>WCU90+BOX</v>
      </c>
      <c r="J27" s="4" t="s">
        <v>665</v>
      </c>
    </row>
    <row r="28" spans="1:10" s="1" customFormat="1">
      <c r="A28" s="5" t="s">
        <v>233</v>
      </c>
      <c r="B28" s="4" t="s">
        <v>41</v>
      </c>
      <c r="C28" s="4" t="s">
        <v>8</v>
      </c>
      <c r="D28" s="7" t="s">
        <v>37</v>
      </c>
      <c r="E28" s="9" t="s">
        <v>664</v>
      </c>
      <c r="F28" s="8" t="s">
        <v>3</v>
      </c>
      <c r="G28" s="8" t="s">
        <v>3</v>
      </c>
      <c r="H28" s="68" t="s">
        <v>645</v>
      </c>
      <c r="I28" s="4" t="str">
        <f>VLOOKUP(C28,WM!$A$1:$B$10,2,FALSE)</f>
        <v>WCU200+BOX</v>
      </c>
      <c r="J28" s="4" t="s">
        <v>665</v>
      </c>
    </row>
    <row r="29" spans="1:10" s="1" customFormat="1">
      <c r="A29" s="5" t="s">
        <v>234</v>
      </c>
      <c r="B29" s="4" t="s">
        <v>42</v>
      </c>
      <c r="C29" s="4" t="s">
        <v>7</v>
      </c>
      <c r="D29" s="7" t="s">
        <v>37</v>
      </c>
      <c r="E29" s="9" t="s">
        <v>664</v>
      </c>
      <c r="F29" s="8" t="s">
        <v>3</v>
      </c>
      <c r="G29" s="8" t="s">
        <v>3</v>
      </c>
      <c r="H29" s="68" t="s">
        <v>645</v>
      </c>
      <c r="I29" s="4" t="str">
        <f>VLOOKUP(C29,WM!$A$1:$B$10,2,FALSE)</f>
        <v>WCU150+BOX</v>
      </c>
      <c r="J29" s="4" t="s">
        <v>665</v>
      </c>
    </row>
    <row r="30" spans="1:10" s="1" customFormat="1">
      <c r="A30" s="5" t="s">
        <v>235</v>
      </c>
      <c r="B30" s="4" t="s">
        <v>43</v>
      </c>
      <c r="C30" s="4" t="s">
        <v>7</v>
      </c>
      <c r="D30" s="7" t="s">
        <v>37</v>
      </c>
      <c r="E30" s="9" t="s">
        <v>664</v>
      </c>
      <c r="F30" s="8" t="s">
        <v>3</v>
      </c>
      <c r="G30" s="8" t="s">
        <v>3</v>
      </c>
      <c r="H30" s="68" t="s">
        <v>645</v>
      </c>
      <c r="I30" s="4" t="str">
        <f>VLOOKUP(C30,WM!$A$1:$B$10,2,FALSE)</f>
        <v>WCU150+BOX</v>
      </c>
      <c r="J30" s="4" t="s">
        <v>665</v>
      </c>
    </row>
    <row r="31" spans="1:10" s="1" customFormat="1">
      <c r="A31" s="5" t="s">
        <v>236</v>
      </c>
      <c r="B31" s="4" t="s">
        <v>44</v>
      </c>
      <c r="C31" s="4" t="s">
        <v>5</v>
      </c>
      <c r="D31" s="7" t="s">
        <v>23</v>
      </c>
      <c r="E31" s="9" t="s">
        <v>664</v>
      </c>
      <c r="F31" s="8" t="s">
        <v>3</v>
      </c>
      <c r="G31" s="8" t="s">
        <v>3</v>
      </c>
      <c r="H31" s="68" t="s">
        <v>645</v>
      </c>
      <c r="I31" s="4" t="str">
        <f>VLOOKUP(C31,WM!$A$1:$B$10,2,FALSE)</f>
        <v>WCU90+BOX</v>
      </c>
      <c r="J31" s="4" t="s">
        <v>665</v>
      </c>
    </row>
    <row r="32" spans="1:10" s="1" customFormat="1">
      <c r="A32" s="5" t="s">
        <v>237</v>
      </c>
      <c r="B32" s="4" t="s">
        <v>45</v>
      </c>
      <c r="C32" s="4" t="s">
        <v>8</v>
      </c>
      <c r="D32" s="7" t="s">
        <v>37</v>
      </c>
      <c r="E32" s="9" t="s">
        <v>664</v>
      </c>
      <c r="F32" s="8" t="s">
        <v>3</v>
      </c>
      <c r="G32" s="8" t="s">
        <v>3</v>
      </c>
      <c r="H32" s="68" t="s">
        <v>645</v>
      </c>
      <c r="I32" s="4" t="str">
        <f>VLOOKUP(C32,WM!$A$1:$B$10,2,FALSE)</f>
        <v>WCU200+BOX</v>
      </c>
      <c r="J32" s="4" t="s">
        <v>665</v>
      </c>
    </row>
    <row r="33" spans="1:10" s="1" customFormat="1">
      <c r="A33" s="5" t="s">
        <v>238</v>
      </c>
      <c r="B33" s="4" t="s">
        <v>46</v>
      </c>
      <c r="C33" s="4" t="s">
        <v>8</v>
      </c>
      <c r="D33" s="7" t="s">
        <v>37</v>
      </c>
      <c r="E33" s="9" t="s">
        <v>664</v>
      </c>
      <c r="F33" s="8" t="s">
        <v>3</v>
      </c>
      <c r="G33" s="8" t="s">
        <v>3</v>
      </c>
      <c r="H33" s="68" t="s">
        <v>645</v>
      </c>
      <c r="I33" s="4" t="str">
        <f>VLOOKUP(C33,WM!$A$1:$B$10,2,FALSE)</f>
        <v>WCU200+BOX</v>
      </c>
      <c r="J33" s="4" t="s">
        <v>665</v>
      </c>
    </row>
    <row r="34" spans="1:10" s="1" customFormat="1">
      <c r="A34" s="5" t="s">
        <v>239</v>
      </c>
      <c r="B34" s="4" t="s">
        <v>47</v>
      </c>
      <c r="C34" s="4" t="s">
        <v>8</v>
      </c>
      <c r="D34" s="7" t="s">
        <v>37</v>
      </c>
      <c r="E34" s="9" t="s">
        <v>664</v>
      </c>
      <c r="F34" s="8" t="s">
        <v>3</v>
      </c>
      <c r="G34" s="8" t="s">
        <v>3</v>
      </c>
      <c r="H34" s="68" t="s">
        <v>645</v>
      </c>
      <c r="I34" s="4" t="str">
        <f>VLOOKUP(C34,WM!$A$1:$B$10,2,FALSE)</f>
        <v>WCU200+BOX</v>
      </c>
      <c r="J34" s="4" t="s">
        <v>665</v>
      </c>
    </row>
    <row r="35" spans="1:10" s="1" customFormat="1">
      <c r="A35" s="5" t="s">
        <v>240</v>
      </c>
      <c r="B35" s="4" t="s">
        <v>48</v>
      </c>
      <c r="C35" s="4" t="s">
        <v>7</v>
      </c>
      <c r="D35" s="7" t="s">
        <v>37</v>
      </c>
      <c r="E35" s="9" t="s">
        <v>664</v>
      </c>
      <c r="F35" s="8" t="s">
        <v>3</v>
      </c>
      <c r="G35" s="8" t="s">
        <v>3</v>
      </c>
      <c r="H35" s="68" t="s">
        <v>645</v>
      </c>
      <c r="I35" s="4" t="str">
        <f>VLOOKUP(C35,WM!$A$1:$B$10,2,FALSE)</f>
        <v>WCU150+BOX</v>
      </c>
      <c r="J35" s="4" t="s">
        <v>665</v>
      </c>
    </row>
    <row r="36" spans="1:10" s="1" customFormat="1">
      <c r="A36" s="5" t="s">
        <v>241</v>
      </c>
      <c r="B36" s="4" t="s">
        <v>50</v>
      </c>
      <c r="C36" s="4" t="s">
        <v>49</v>
      </c>
      <c r="D36" s="7" t="s">
        <v>51</v>
      </c>
      <c r="E36" s="9" t="s">
        <v>664</v>
      </c>
      <c r="F36" s="8" t="s">
        <v>0</v>
      </c>
      <c r="G36" s="8" t="s">
        <v>3</v>
      </c>
      <c r="H36" s="68" t="s">
        <v>644</v>
      </c>
      <c r="I36" s="4" t="str">
        <f>VLOOKUP(C36,WM!$A$1:$B$11,2,FALSE)</f>
        <v>WCU150+BOX</v>
      </c>
      <c r="J36" s="4" t="s">
        <v>666</v>
      </c>
    </row>
    <row r="37" spans="1:10" s="1" customFormat="1">
      <c r="A37" s="5" t="s">
        <v>242</v>
      </c>
      <c r="B37" s="4" t="s">
        <v>52</v>
      </c>
      <c r="C37" s="4" t="s">
        <v>8</v>
      </c>
      <c r="D37" s="7" t="s">
        <v>53</v>
      </c>
      <c r="E37" s="9" t="s">
        <v>664</v>
      </c>
      <c r="F37" s="8" t="s">
        <v>0</v>
      </c>
      <c r="G37" s="8" t="s">
        <v>3</v>
      </c>
      <c r="H37" s="68" t="s">
        <v>644</v>
      </c>
      <c r="I37" s="4" t="str">
        <f>VLOOKUP(C37,WM!$A$1:$B$10,2,FALSE)</f>
        <v>WCU200+BOX</v>
      </c>
      <c r="J37" s="4" t="s">
        <v>666</v>
      </c>
    </row>
    <row r="38" spans="1:10" s="1" customFormat="1">
      <c r="A38" s="5" t="s">
        <v>243</v>
      </c>
      <c r="B38" s="4" t="s">
        <v>54</v>
      </c>
      <c r="C38" s="4" t="s">
        <v>8</v>
      </c>
      <c r="D38" s="7" t="s">
        <v>53</v>
      </c>
      <c r="E38" s="9" t="s">
        <v>664</v>
      </c>
      <c r="F38" s="8" t="s">
        <v>0</v>
      </c>
      <c r="G38" s="8" t="s">
        <v>3</v>
      </c>
      <c r="H38" s="68" t="s">
        <v>644</v>
      </c>
      <c r="I38" s="4" t="str">
        <f>VLOOKUP(C38,WM!$A$1:$B$10,2,FALSE)</f>
        <v>WCU200+BOX</v>
      </c>
      <c r="J38" s="4" t="s">
        <v>666</v>
      </c>
    </row>
    <row r="39" spans="1:10" s="1" customFormat="1">
      <c r="A39" s="5" t="s">
        <v>244</v>
      </c>
      <c r="B39" s="4" t="s">
        <v>55</v>
      </c>
      <c r="C39" s="4" t="s">
        <v>8</v>
      </c>
      <c r="D39" s="7" t="s">
        <v>53</v>
      </c>
      <c r="E39" s="9" t="s">
        <v>664</v>
      </c>
      <c r="F39" s="8" t="s">
        <v>0</v>
      </c>
      <c r="G39" s="8" t="s">
        <v>3</v>
      </c>
      <c r="H39" s="68" t="s">
        <v>644</v>
      </c>
      <c r="I39" s="4" t="str">
        <f>VLOOKUP(C39,WM!$A$1:$B$10,2,FALSE)</f>
        <v>WCU200+BOX</v>
      </c>
      <c r="J39" s="4" t="s">
        <v>666</v>
      </c>
    </row>
    <row r="40" spans="1:10" s="3" customFormat="1">
      <c r="A40" s="222" t="s">
        <v>1884</v>
      </c>
      <c r="B40" s="223"/>
      <c r="C40" s="223"/>
      <c r="D40" s="224"/>
      <c r="E40" s="219"/>
      <c r="F40" s="225"/>
      <c r="G40" s="225"/>
      <c r="H40" s="226"/>
      <c r="I40" s="223"/>
      <c r="J40" s="223"/>
    </row>
    <row r="41" spans="1:10" s="1" customFormat="1">
      <c r="A41" s="5" t="s">
        <v>245</v>
      </c>
      <c r="B41" s="4" t="s">
        <v>56</v>
      </c>
      <c r="C41" s="4" t="s">
        <v>5</v>
      </c>
      <c r="D41" s="7" t="s">
        <v>23</v>
      </c>
      <c r="E41" s="9" t="s">
        <v>664</v>
      </c>
      <c r="F41" s="8" t="s">
        <v>3</v>
      </c>
      <c r="G41" s="8" t="s">
        <v>3</v>
      </c>
      <c r="H41" s="68" t="s">
        <v>645</v>
      </c>
      <c r="I41" s="4" t="str">
        <f>VLOOKUP(C41,WM!$A$1:$B$10,2,FALSE)</f>
        <v>WCU90+BOX</v>
      </c>
      <c r="J41" s="4" t="s">
        <v>665</v>
      </c>
    </row>
    <row r="42" spans="1:10" s="1" customFormat="1">
      <c r="A42" s="5" t="s">
        <v>246</v>
      </c>
      <c r="B42" s="4" t="s">
        <v>57</v>
      </c>
      <c r="C42" s="4" t="s">
        <v>5</v>
      </c>
      <c r="D42" s="7" t="s">
        <v>23</v>
      </c>
      <c r="E42" s="9" t="s">
        <v>664</v>
      </c>
      <c r="F42" s="8" t="s">
        <v>3</v>
      </c>
      <c r="G42" s="8" t="s">
        <v>3</v>
      </c>
      <c r="H42" s="68" t="s">
        <v>645</v>
      </c>
      <c r="I42" s="4" t="str">
        <f>VLOOKUP(C42,WM!$A$1:$B$10,2,FALSE)</f>
        <v>WCU90+BOX</v>
      </c>
      <c r="J42" s="4" t="s">
        <v>665</v>
      </c>
    </row>
    <row r="43" spans="1:10" s="1" customFormat="1">
      <c r="A43" s="5" t="s">
        <v>247</v>
      </c>
      <c r="B43" s="4" t="s">
        <v>58</v>
      </c>
      <c r="C43" s="4" t="s">
        <v>5</v>
      </c>
      <c r="D43" s="7" t="s">
        <v>23</v>
      </c>
      <c r="E43" s="9" t="s">
        <v>664</v>
      </c>
      <c r="F43" s="8" t="s">
        <v>3</v>
      </c>
      <c r="G43" s="8" t="s">
        <v>3</v>
      </c>
      <c r="H43" s="68" t="s">
        <v>645</v>
      </c>
      <c r="I43" s="4" t="str">
        <f>VLOOKUP(C43,WM!$A$1:$B$10,2,FALSE)</f>
        <v>WCU90+BOX</v>
      </c>
      <c r="J43" s="4" t="s">
        <v>665</v>
      </c>
    </row>
    <row r="44" spans="1:10" s="1" customFormat="1">
      <c r="A44" s="5" t="s">
        <v>248</v>
      </c>
      <c r="B44" s="4" t="s">
        <v>41</v>
      </c>
      <c r="C44" s="4" t="s">
        <v>8</v>
      </c>
      <c r="D44" s="7" t="s">
        <v>37</v>
      </c>
      <c r="E44" s="9" t="s">
        <v>664</v>
      </c>
      <c r="F44" s="8" t="s">
        <v>3</v>
      </c>
      <c r="G44" s="8" t="s">
        <v>3</v>
      </c>
      <c r="H44" s="68" t="s">
        <v>645</v>
      </c>
      <c r="I44" s="4" t="str">
        <f>VLOOKUP(C44,WM!$A$1:$B$10,2,FALSE)</f>
        <v>WCU200+BOX</v>
      </c>
      <c r="J44" s="4" t="s">
        <v>665</v>
      </c>
    </row>
    <row r="45" spans="1:10" s="3" customFormat="1">
      <c r="A45" s="222" t="s">
        <v>1885</v>
      </c>
      <c r="B45" s="223"/>
      <c r="C45" s="223"/>
      <c r="D45" s="224"/>
      <c r="E45" s="219"/>
      <c r="F45" s="225"/>
      <c r="G45" s="225"/>
      <c r="H45" s="226"/>
      <c r="I45" s="223"/>
      <c r="J45" s="223"/>
    </row>
    <row r="46" spans="1:10" s="1" customFormat="1">
      <c r="A46" s="5" t="s">
        <v>1813</v>
      </c>
      <c r="B46" s="4" t="s">
        <v>1814</v>
      </c>
      <c r="C46" s="4" t="s">
        <v>5</v>
      </c>
      <c r="D46" s="7" t="s">
        <v>23</v>
      </c>
      <c r="E46" s="9" t="s">
        <v>664</v>
      </c>
      <c r="F46" s="8" t="s">
        <v>3</v>
      </c>
      <c r="G46" s="8" t="s">
        <v>3</v>
      </c>
      <c r="H46" s="68" t="s">
        <v>645</v>
      </c>
      <c r="I46" s="4" t="str">
        <f>VLOOKUP(C46,WM!$A$1:$B$10,2,FALSE)</f>
        <v>WCU90+BOX</v>
      </c>
      <c r="J46" s="4" t="s">
        <v>665</v>
      </c>
    </row>
    <row r="47" spans="1:10">
      <c r="A47" s="201" t="s">
        <v>1717</v>
      </c>
      <c r="B47" s="201" t="s">
        <v>1715</v>
      </c>
      <c r="C47" s="201" t="s">
        <v>5</v>
      </c>
      <c r="D47" s="203" t="s">
        <v>23</v>
      </c>
      <c r="E47" s="201" t="s">
        <v>664</v>
      </c>
      <c r="F47" s="204" t="s">
        <v>3</v>
      </c>
      <c r="G47" s="204" t="s">
        <v>3</v>
      </c>
      <c r="H47" s="205" t="s">
        <v>645</v>
      </c>
      <c r="I47" s="201" t="str">
        <f>VLOOKUP(C47,WM!$A$1:$B$10,2,FALSE)</f>
        <v>WCU90+BOX</v>
      </c>
      <c r="J47" s="201" t="s">
        <v>665</v>
      </c>
    </row>
    <row r="48" spans="1:10">
      <c r="A48" s="201" t="s">
        <v>1807</v>
      </c>
      <c r="B48" s="201" t="s">
        <v>1816</v>
      </c>
      <c r="C48" s="201" t="s">
        <v>5</v>
      </c>
      <c r="D48" s="203" t="s">
        <v>23</v>
      </c>
      <c r="E48" s="201" t="s">
        <v>664</v>
      </c>
      <c r="F48" s="204" t="s">
        <v>3</v>
      </c>
      <c r="G48" s="204" t="s">
        <v>3</v>
      </c>
      <c r="H48" s="205" t="s">
        <v>645</v>
      </c>
      <c r="I48" s="201" t="str">
        <f>VLOOKUP(C48,WM!$A$1:$B$10,2,FALSE)</f>
        <v>WCU90+BOX</v>
      </c>
      <c r="J48" s="201" t="s">
        <v>665</v>
      </c>
    </row>
    <row r="49" spans="1:10">
      <c r="A49" s="201" t="s">
        <v>1808</v>
      </c>
      <c r="B49" s="201" t="s">
        <v>1737</v>
      </c>
      <c r="C49" s="201" t="s">
        <v>5</v>
      </c>
      <c r="D49" s="203" t="s">
        <v>23</v>
      </c>
      <c r="E49" s="201" t="s">
        <v>664</v>
      </c>
      <c r="F49" s="204" t="s">
        <v>3</v>
      </c>
      <c r="G49" s="204" t="s">
        <v>3</v>
      </c>
      <c r="H49" s="205" t="s">
        <v>645</v>
      </c>
      <c r="I49" s="201" t="str">
        <f>VLOOKUP(C49,WM!$A$1:$B$10,2,FALSE)</f>
        <v>WCU90+BOX</v>
      </c>
      <c r="J49" s="201" t="s">
        <v>665</v>
      </c>
    </row>
    <row r="50" spans="1:10">
      <c r="A50" s="201" t="s">
        <v>1809</v>
      </c>
      <c r="B50" s="201" t="s">
        <v>1738</v>
      </c>
      <c r="C50" s="201" t="s">
        <v>6</v>
      </c>
      <c r="D50" s="203" t="s">
        <v>23</v>
      </c>
      <c r="E50" s="201" t="s">
        <v>664</v>
      </c>
      <c r="F50" s="204" t="s">
        <v>3</v>
      </c>
      <c r="G50" s="204" t="s">
        <v>3</v>
      </c>
      <c r="H50" s="205" t="s">
        <v>645</v>
      </c>
      <c r="I50" s="201" t="str">
        <f>VLOOKUP(C50,WM!$A$1:$B$10,2,FALSE)</f>
        <v>WCU115+BOX</v>
      </c>
      <c r="J50" s="207" t="s">
        <v>665</v>
      </c>
    </row>
    <row r="51" spans="1:10">
      <c r="A51" s="201" t="s">
        <v>1811</v>
      </c>
      <c r="B51" s="201" t="s">
        <v>1716</v>
      </c>
      <c r="C51" s="201" t="s">
        <v>7</v>
      </c>
      <c r="D51" s="203" t="s">
        <v>37</v>
      </c>
      <c r="E51" s="201" t="s">
        <v>664</v>
      </c>
      <c r="F51" s="204" t="s">
        <v>3</v>
      </c>
      <c r="G51" s="204" t="s">
        <v>3</v>
      </c>
      <c r="H51" s="205" t="s">
        <v>645</v>
      </c>
      <c r="I51" s="201" t="str">
        <f>VLOOKUP(C51,WM!$A$1:$B$10,2,FALSE)</f>
        <v>WCU150+BOX</v>
      </c>
      <c r="J51" s="201" t="s">
        <v>665</v>
      </c>
    </row>
    <row r="52" spans="1:10">
      <c r="A52" s="201" t="s">
        <v>1810</v>
      </c>
      <c r="B52" s="201" t="s">
        <v>1739</v>
      </c>
      <c r="C52" s="201" t="s">
        <v>8</v>
      </c>
      <c r="D52" s="203" t="s">
        <v>37</v>
      </c>
      <c r="E52" s="201" t="s">
        <v>664</v>
      </c>
      <c r="F52" s="204" t="s">
        <v>3</v>
      </c>
      <c r="G52" s="204" t="s">
        <v>3</v>
      </c>
      <c r="H52" s="205" t="s">
        <v>645</v>
      </c>
      <c r="I52" s="201" t="str">
        <f>VLOOKUP(C52,WM!$A$1:$B$10,2,FALSE)</f>
        <v>WCU200+BOX</v>
      </c>
      <c r="J52" s="201" t="s">
        <v>665</v>
      </c>
    </row>
    <row r="53" spans="1:10">
      <c r="A53" s="201" t="s">
        <v>1722</v>
      </c>
      <c r="B53" s="201" t="s">
        <v>1800</v>
      </c>
      <c r="C53" s="201" t="s">
        <v>49</v>
      </c>
      <c r="D53" s="203" t="s">
        <v>51</v>
      </c>
      <c r="E53" s="201" t="s">
        <v>664</v>
      </c>
      <c r="F53" s="204" t="s">
        <v>0</v>
      </c>
      <c r="G53" s="204" t="s">
        <v>3</v>
      </c>
      <c r="H53" s="205" t="s">
        <v>644</v>
      </c>
      <c r="I53" s="201" t="str">
        <f>VLOOKUP(C53,WM!$A$1:$B$11,2,FALSE)</f>
        <v>WCU150+BOX</v>
      </c>
      <c r="J53" s="201" t="s">
        <v>666</v>
      </c>
    </row>
    <row r="54" spans="1:10">
      <c r="A54" s="201" t="s">
        <v>1723</v>
      </c>
      <c r="B54" s="201" t="s">
        <v>1801</v>
      </c>
      <c r="C54" s="201" t="s">
        <v>114</v>
      </c>
      <c r="D54" s="203" t="s">
        <v>51</v>
      </c>
      <c r="E54" s="201" t="s">
        <v>664</v>
      </c>
      <c r="F54" s="204" t="s">
        <v>0</v>
      </c>
      <c r="G54" s="204" t="s">
        <v>3</v>
      </c>
      <c r="H54" s="205" t="s">
        <v>644</v>
      </c>
      <c r="I54" s="201" t="str">
        <f>VLOOKUP(C54,WM!$A$1:$B$13,2,FALSE)</f>
        <v>WCU200+BOX</v>
      </c>
      <c r="J54" s="201" t="s">
        <v>666</v>
      </c>
    </row>
    <row r="55" spans="1:10">
      <c r="A55" s="201" t="s">
        <v>1729</v>
      </c>
      <c r="B55" s="201" t="s">
        <v>1853</v>
      </c>
      <c r="C55" s="201"/>
      <c r="D55" s="203"/>
      <c r="E55" s="201"/>
      <c r="F55" s="204"/>
      <c r="G55" s="204"/>
      <c r="H55" s="205"/>
      <c r="I55" s="201"/>
      <c r="J55" s="201"/>
    </row>
    <row r="56" spans="1:10" s="230" customFormat="1">
      <c r="A56" s="220" t="s">
        <v>1886</v>
      </c>
      <c r="B56" s="220"/>
      <c r="C56" s="220"/>
      <c r="D56" s="227"/>
      <c r="E56" s="220"/>
      <c r="F56" s="228"/>
      <c r="G56" s="228"/>
      <c r="H56" s="229"/>
      <c r="I56" s="220"/>
      <c r="J56" s="220"/>
    </row>
    <row r="57" spans="1:10">
      <c r="A57" s="9" t="s">
        <v>1730</v>
      </c>
      <c r="B57" s="9" t="s">
        <v>1815</v>
      </c>
      <c r="C57" s="9" t="s">
        <v>5</v>
      </c>
      <c r="D57" s="10" t="s">
        <v>23</v>
      </c>
      <c r="E57" s="9" t="s">
        <v>664</v>
      </c>
      <c r="F57" s="11" t="s">
        <v>3</v>
      </c>
      <c r="G57" s="11" t="s">
        <v>3</v>
      </c>
      <c r="H57" s="208" t="s">
        <v>645</v>
      </c>
      <c r="I57" s="9" t="str">
        <f>VLOOKUP(C57,WM!$A$1:$B$10,2,FALSE)</f>
        <v>WCU90+BOX</v>
      </c>
      <c r="J57" s="9" t="s">
        <v>665</v>
      </c>
    </row>
    <row r="58" spans="1:10">
      <c r="A58" s="9" t="s">
        <v>1731</v>
      </c>
      <c r="B58" s="9" t="s">
        <v>1812</v>
      </c>
      <c r="C58" s="9" t="s">
        <v>5</v>
      </c>
      <c r="D58" s="10" t="s">
        <v>23</v>
      </c>
      <c r="E58" s="9" t="s">
        <v>664</v>
      </c>
      <c r="F58" s="11" t="s">
        <v>3</v>
      </c>
      <c r="G58" s="11" t="s">
        <v>3</v>
      </c>
      <c r="H58" s="208" t="s">
        <v>645</v>
      </c>
      <c r="I58" s="9" t="str">
        <f>VLOOKUP(C58,WM!$A$1:$B$10,2,FALSE)</f>
        <v>WCU90+BOX</v>
      </c>
      <c r="J58" s="9" t="s">
        <v>665</v>
      </c>
    </row>
    <row r="59" spans="1:10">
      <c r="A59" s="9" t="s">
        <v>1732</v>
      </c>
      <c r="B59" s="9" t="s">
        <v>1806</v>
      </c>
      <c r="C59" s="9" t="s">
        <v>5</v>
      </c>
      <c r="D59" s="10" t="s">
        <v>23</v>
      </c>
      <c r="E59" s="9" t="s">
        <v>664</v>
      </c>
      <c r="F59" s="11" t="s">
        <v>3</v>
      </c>
      <c r="G59" s="11" t="s">
        <v>3</v>
      </c>
      <c r="H59" s="208" t="s">
        <v>645</v>
      </c>
      <c r="I59" s="9" t="str">
        <f>VLOOKUP(C59,WM!$A$1:$B$10,2,FALSE)</f>
        <v>WCU90+BOX</v>
      </c>
      <c r="J59" s="9" t="s">
        <v>665</v>
      </c>
    </row>
    <row r="60" spans="1:10">
      <c r="A60" s="9" t="s">
        <v>1724</v>
      </c>
      <c r="B60" s="9" t="s">
        <v>1805</v>
      </c>
      <c r="C60" s="9" t="s">
        <v>6</v>
      </c>
      <c r="D60" s="10" t="s">
        <v>23</v>
      </c>
      <c r="E60" s="9" t="s">
        <v>664</v>
      </c>
      <c r="F60" s="11" t="s">
        <v>3</v>
      </c>
      <c r="G60" s="11" t="s">
        <v>3</v>
      </c>
      <c r="H60" s="208" t="s">
        <v>645</v>
      </c>
      <c r="I60" s="9" t="str">
        <f>VLOOKUP(C60,WM!$A$1:$B$10,2,FALSE)</f>
        <v>WCU115+BOX</v>
      </c>
      <c r="J60" s="209" t="s">
        <v>665</v>
      </c>
    </row>
    <row r="61" spans="1:10">
      <c r="A61" s="9" t="s">
        <v>1725</v>
      </c>
      <c r="B61" s="9" t="s">
        <v>1804</v>
      </c>
      <c r="C61" s="9" t="s">
        <v>7</v>
      </c>
      <c r="D61" s="10" t="s">
        <v>37</v>
      </c>
      <c r="E61" s="9" t="s">
        <v>664</v>
      </c>
      <c r="F61" s="11" t="s">
        <v>3</v>
      </c>
      <c r="G61" s="11" t="s">
        <v>3</v>
      </c>
      <c r="H61" s="208" t="s">
        <v>645</v>
      </c>
      <c r="I61" s="9" t="str">
        <f>VLOOKUP(C61,WM!$A$1:$B$10,2,FALSE)</f>
        <v>WCU150+BOX</v>
      </c>
      <c r="J61" s="9" t="s">
        <v>665</v>
      </c>
    </row>
    <row r="62" spans="1:10">
      <c r="A62" s="9" t="s">
        <v>1726</v>
      </c>
      <c r="B62" s="9" t="s">
        <v>1803</v>
      </c>
      <c r="C62" s="9" t="s">
        <v>8</v>
      </c>
      <c r="D62" s="10" t="s">
        <v>37</v>
      </c>
      <c r="E62" s="9" t="s">
        <v>664</v>
      </c>
      <c r="F62" s="11" t="s">
        <v>3</v>
      </c>
      <c r="G62" s="11" t="s">
        <v>3</v>
      </c>
      <c r="H62" s="208" t="s">
        <v>645</v>
      </c>
      <c r="I62" s="9" t="str">
        <f>VLOOKUP(C62,WM!$A$1:$B$10,2,FALSE)</f>
        <v>WCU200+BOX</v>
      </c>
      <c r="J62" s="9" t="s">
        <v>665</v>
      </c>
    </row>
    <row r="63" spans="1:10">
      <c r="A63" s="9" t="s">
        <v>1727</v>
      </c>
      <c r="B63" s="9" t="s">
        <v>1868</v>
      </c>
      <c r="C63" s="9" t="s">
        <v>103</v>
      </c>
      <c r="D63" s="10" t="s">
        <v>37</v>
      </c>
      <c r="E63" s="9" t="s">
        <v>664</v>
      </c>
      <c r="F63" s="11" t="s">
        <v>3</v>
      </c>
      <c r="G63" s="11" t="s">
        <v>3</v>
      </c>
      <c r="H63" s="208" t="s">
        <v>645</v>
      </c>
      <c r="I63" s="9" t="str">
        <f>VLOOKUP(C63,WM!$A$1:$B$10,2,FALSE)</f>
        <v>WCU250+BOX</v>
      </c>
      <c r="J63" s="209" t="s">
        <v>665</v>
      </c>
    </row>
    <row r="64" spans="1:10">
      <c r="A64" s="9" t="s">
        <v>1728</v>
      </c>
      <c r="B64" s="9" t="s">
        <v>1802</v>
      </c>
      <c r="C64" s="9" t="s">
        <v>114</v>
      </c>
      <c r="D64" s="10" t="s">
        <v>51</v>
      </c>
      <c r="E64" s="9" t="s">
        <v>664</v>
      </c>
      <c r="F64" s="11" t="s">
        <v>0</v>
      </c>
      <c r="G64" s="11" t="s">
        <v>3</v>
      </c>
      <c r="H64" s="208" t="s">
        <v>644</v>
      </c>
      <c r="I64" s="9" t="str">
        <f>VLOOKUP(C64,WM!$A$1:$B$13,2,FALSE)</f>
        <v>WCU200+BOX</v>
      </c>
      <c r="J64" s="9" t="s">
        <v>666</v>
      </c>
    </row>
    <row r="65" spans="1:10" s="230" customFormat="1">
      <c r="A65" s="219" t="s">
        <v>1887</v>
      </c>
      <c r="B65" s="219"/>
      <c r="C65" s="219"/>
      <c r="D65" s="231"/>
      <c r="E65" s="219"/>
      <c r="F65" s="232"/>
      <c r="G65" s="232"/>
      <c r="H65" s="233"/>
      <c r="I65" s="219"/>
      <c r="J65" s="219"/>
    </row>
    <row r="66" spans="1:10">
      <c r="A66" s="201" t="s">
        <v>1817</v>
      </c>
      <c r="B66" s="201" t="s">
        <v>1840</v>
      </c>
      <c r="C66" s="201" t="s">
        <v>4</v>
      </c>
      <c r="D66" s="203" t="s">
        <v>12</v>
      </c>
      <c r="E66" s="201" t="s">
        <v>664</v>
      </c>
      <c r="F66" s="204" t="s">
        <v>3</v>
      </c>
      <c r="G66" s="204" t="s">
        <v>3</v>
      </c>
      <c r="H66" s="205" t="s">
        <v>645</v>
      </c>
      <c r="I66" s="201" t="str">
        <f>VLOOKUP(C66,WM!$A$1:$B$10,2,FALSE)</f>
        <v>WCU65+BOX</v>
      </c>
      <c r="J66" s="201" t="s">
        <v>665</v>
      </c>
    </row>
    <row r="67" spans="1:10">
      <c r="A67" s="201" t="s">
        <v>1818</v>
      </c>
      <c r="B67" s="201" t="s">
        <v>1841</v>
      </c>
      <c r="C67" s="201" t="s">
        <v>5</v>
      </c>
      <c r="D67" s="203" t="s">
        <v>23</v>
      </c>
      <c r="E67" s="201" t="s">
        <v>664</v>
      </c>
      <c r="F67" s="204" t="s">
        <v>3</v>
      </c>
      <c r="G67" s="204" t="s">
        <v>3</v>
      </c>
      <c r="H67" s="205" t="s">
        <v>645</v>
      </c>
      <c r="I67" s="201" t="str">
        <f>VLOOKUP(C67,WM!$A$1:$B$10,2,FALSE)</f>
        <v>WCU90+BOX</v>
      </c>
      <c r="J67" s="201" t="s">
        <v>665</v>
      </c>
    </row>
    <row r="68" spans="1:10">
      <c r="A68" s="201" t="s">
        <v>1819</v>
      </c>
      <c r="B68" s="201" t="s">
        <v>1842</v>
      </c>
      <c r="C68" s="201" t="s">
        <v>5</v>
      </c>
      <c r="D68" s="203" t="s">
        <v>23</v>
      </c>
      <c r="E68" s="201" t="s">
        <v>664</v>
      </c>
      <c r="F68" s="204" t="s">
        <v>3</v>
      </c>
      <c r="G68" s="204" t="s">
        <v>3</v>
      </c>
      <c r="H68" s="205" t="s">
        <v>645</v>
      </c>
      <c r="I68" s="201" t="str">
        <f>VLOOKUP(C68,WM!$A$1:$B$10,2,FALSE)</f>
        <v>WCU90+BOX</v>
      </c>
      <c r="J68" s="201" t="s">
        <v>665</v>
      </c>
    </row>
    <row r="69" spans="1:10">
      <c r="A69" s="201" t="s">
        <v>1820</v>
      </c>
      <c r="B69" s="201" t="s">
        <v>1835</v>
      </c>
      <c r="C69" s="201" t="s">
        <v>6</v>
      </c>
      <c r="D69" s="203" t="s">
        <v>23</v>
      </c>
      <c r="E69" s="201" t="s">
        <v>664</v>
      </c>
      <c r="F69" s="204" t="s">
        <v>3</v>
      </c>
      <c r="G69" s="204" t="s">
        <v>3</v>
      </c>
      <c r="H69" s="205" t="s">
        <v>645</v>
      </c>
      <c r="I69" s="201" t="str">
        <f>VLOOKUP(C69,WM!$A$1:$B$10,2,FALSE)</f>
        <v>WCU115+BOX</v>
      </c>
      <c r="J69" s="207" t="s">
        <v>665</v>
      </c>
    </row>
    <row r="70" spans="1:10">
      <c r="A70" s="201" t="s">
        <v>1821</v>
      </c>
      <c r="B70" s="201" t="s">
        <v>1843</v>
      </c>
      <c r="C70" s="201" t="s">
        <v>7</v>
      </c>
      <c r="D70" s="203" t="s">
        <v>37</v>
      </c>
      <c r="E70" s="201" t="s">
        <v>664</v>
      </c>
      <c r="F70" s="204" t="s">
        <v>3</v>
      </c>
      <c r="G70" s="204" t="s">
        <v>3</v>
      </c>
      <c r="H70" s="205" t="s">
        <v>645</v>
      </c>
      <c r="I70" s="201" t="str">
        <f>VLOOKUP(C70,WM!$A$1:$B$10,2,FALSE)</f>
        <v>WCU150+BOX</v>
      </c>
      <c r="J70" s="201" t="s">
        <v>665</v>
      </c>
    </row>
    <row r="71" spans="1:10">
      <c r="A71" s="201" t="s">
        <v>1822</v>
      </c>
      <c r="B71" s="201" t="s">
        <v>1844</v>
      </c>
      <c r="C71" s="201" t="s">
        <v>8</v>
      </c>
      <c r="D71" s="203" t="s">
        <v>37</v>
      </c>
      <c r="E71" s="201" t="s">
        <v>664</v>
      </c>
      <c r="F71" s="204" t="s">
        <v>3</v>
      </c>
      <c r="G71" s="204" t="s">
        <v>3</v>
      </c>
      <c r="H71" s="205" t="s">
        <v>645</v>
      </c>
      <c r="I71" s="201" t="str">
        <f>VLOOKUP(C71,WM!$A$1:$B$10,2,FALSE)</f>
        <v>WCU200+BOX</v>
      </c>
      <c r="J71" s="201" t="s">
        <v>665</v>
      </c>
    </row>
    <row r="72" spans="1:10">
      <c r="A72" s="201" t="s">
        <v>1823</v>
      </c>
      <c r="B72" s="201" t="s">
        <v>1845</v>
      </c>
      <c r="C72" s="201" t="s">
        <v>103</v>
      </c>
      <c r="D72" s="203" t="s">
        <v>37</v>
      </c>
      <c r="E72" s="201" t="s">
        <v>664</v>
      </c>
      <c r="F72" s="204" t="s">
        <v>3</v>
      </c>
      <c r="G72" s="204" t="s">
        <v>3</v>
      </c>
      <c r="H72" s="205" t="s">
        <v>645</v>
      </c>
      <c r="I72" s="201" t="str">
        <f>VLOOKUP(C72,WM!$A$1:$B$10,2,FALSE)</f>
        <v>WCU250+BOX</v>
      </c>
      <c r="J72" s="207" t="s">
        <v>665</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8"/>
  <sheetViews>
    <sheetView workbookViewId="0">
      <selection activeCell="H2" sqref="H2:I17"/>
    </sheetView>
  </sheetViews>
  <sheetFormatPr defaultRowHeight="13.2"/>
  <cols>
    <col min="1" max="1" width="7" bestFit="1" customWidth="1"/>
    <col min="2" max="2" width="12.109375" bestFit="1" customWidth="1"/>
    <col min="3" max="3" width="13.88671875" bestFit="1" customWidth="1"/>
    <col min="4" max="4" width="6.77734375" bestFit="1" customWidth="1"/>
    <col min="5" max="5" width="14.6640625" bestFit="1" customWidth="1"/>
    <col min="6" max="6" width="6.77734375" bestFit="1" customWidth="1"/>
    <col min="7" max="7" width="2.88671875" bestFit="1" customWidth="1"/>
    <col min="8" max="8" width="12.21875" bestFit="1" customWidth="1"/>
    <col min="9" max="9" width="5.109375" bestFit="1" customWidth="1"/>
  </cols>
  <sheetData>
    <row r="1" spans="1:9">
      <c r="A1" s="149">
        <v>1</v>
      </c>
      <c r="B1" s="149">
        <v>2</v>
      </c>
      <c r="C1" s="149">
        <v>3</v>
      </c>
      <c r="D1" s="149">
        <v>4</v>
      </c>
      <c r="E1" s="149">
        <v>5</v>
      </c>
      <c r="F1" s="149">
        <v>6</v>
      </c>
      <c r="G1" s="149">
        <v>7</v>
      </c>
      <c r="H1" s="149">
        <v>8</v>
      </c>
      <c r="I1" s="149">
        <v>9</v>
      </c>
    </row>
    <row r="2" spans="1:9" ht="15.6">
      <c r="A2" s="153" t="s">
        <v>753</v>
      </c>
      <c r="B2" s="154" t="s">
        <v>1249</v>
      </c>
      <c r="C2" s="155" t="s">
        <v>4</v>
      </c>
      <c r="D2" s="156" t="s">
        <v>664</v>
      </c>
      <c r="E2" s="154" t="s">
        <v>12</v>
      </c>
      <c r="F2" s="156" t="s">
        <v>3</v>
      </c>
      <c r="G2" s="156" t="s">
        <v>1</v>
      </c>
      <c r="H2" s="157" t="s">
        <v>645</v>
      </c>
      <c r="I2" s="158" t="s">
        <v>665</v>
      </c>
    </row>
    <row r="3" spans="1:9" ht="15.6">
      <c r="A3" s="153" t="s">
        <v>755</v>
      </c>
      <c r="B3" s="154" t="s">
        <v>1250</v>
      </c>
      <c r="C3" s="155" t="s">
        <v>5</v>
      </c>
      <c r="D3" s="156" t="s">
        <v>664</v>
      </c>
      <c r="E3" s="154" t="s">
        <v>23</v>
      </c>
      <c r="F3" s="156" t="s">
        <v>3</v>
      </c>
      <c r="G3" s="156" t="s">
        <v>1</v>
      </c>
      <c r="H3" s="157" t="s">
        <v>645</v>
      </c>
      <c r="I3" s="158" t="s">
        <v>665</v>
      </c>
    </row>
    <row r="4" spans="1:9" ht="15.6">
      <c r="A4" s="153" t="s">
        <v>761</v>
      </c>
      <c r="B4" s="154" t="s">
        <v>1251</v>
      </c>
      <c r="C4" s="155" t="s">
        <v>4</v>
      </c>
      <c r="D4" s="156" t="s">
        <v>664</v>
      </c>
      <c r="E4" s="154" t="s">
        <v>12</v>
      </c>
      <c r="F4" s="156" t="s">
        <v>3</v>
      </c>
      <c r="G4" s="156" t="s">
        <v>1</v>
      </c>
      <c r="H4" s="157" t="s">
        <v>645</v>
      </c>
      <c r="I4" s="158" t="s">
        <v>665</v>
      </c>
    </row>
    <row r="5" spans="1:9" ht="15.6">
      <c r="A5" s="153" t="s">
        <v>763</v>
      </c>
      <c r="B5" s="154" t="s">
        <v>1252</v>
      </c>
      <c r="C5" s="155" t="s">
        <v>5</v>
      </c>
      <c r="D5" s="156" t="s">
        <v>664</v>
      </c>
      <c r="E5" s="154" t="s">
        <v>23</v>
      </c>
      <c r="F5" s="156" t="s">
        <v>3</v>
      </c>
      <c r="G5" s="156" t="s">
        <v>1</v>
      </c>
      <c r="H5" s="157" t="s">
        <v>645</v>
      </c>
      <c r="I5" s="158" t="s">
        <v>665</v>
      </c>
    </row>
    <row r="6" spans="1:9" ht="15.6">
      <c r="A6" s="153" t="s">
        <v>765</v>
      </c>
      <c r="B6" s="154" t="s">
        <v>1253</v>
      </c>
      <c r="C6" s="155" t="s">
        <v>5</v>
      </c>
      <c r="D6" s="156" t="s">
        <v>664</v>
      </c>
      <c r="E6" s="154" t="s">
        <v>23</v>
      </c>
      <c r="F6" s="156" t="s">
        <v>3</v>
      </c>
      <c r="G6" s="156" t="s">
        <v>1</v>
      </c>
      <c r="H6" s="157" t="s">
        <v>645</v>
      </c>
      <c r="I6" s="158" t="s">
        <v>665</v>
      </c>
    </row>
    <row r="7" spans="1:9" ht="15.6">
      <c r="A7" s="153" t="s">
        <v>773</v>
      </c>
      <c r="B7" s="154" t="s">
        <v>1254</v>
      </c>
      <c r="C7" s="155" t="s">
        <v>6</v>
      </c>
      <c r="D7" s="156" t="s">
        <v>664</v>
      </c>
      <c r="E7" s="154" t="s">
        <v>23</v>
      </c>
      <c r="F7" s="156" t="s">
        <v>3</v>
      </c>
      <c r="G7" s="156" t="s">
        <v>1</v>
      </c>
      <c r="H7" s="157" t="s">
        <v>645</v>
      </c>
      <c r="I7" s="158" t="s">
        <v>665</v>
      </c>
    </row>
    <row r="8" spans="1:9" ht="15.6">
      <c r="A8" s="153" t="s">
        <v>775</v>
      </c>
      <c r="B8" s="154" t="s">
        <v>1255</v>
      </c>
      <c r="C8" s="155" t="s">
        <v>7</v>
      </c>
      <c r="D8" s="156" t="s">
        <v>664</v>
      </c>
      <c r="E8" s="154" t="s">
        <v>37</v>
      </c>
      <c r="F8" s="156" t="s">
        <v>3</v>
      </c>
      <c r="G8" s="156" t="s">
        <v>1</v>
      </c>
      <c r="H8" s="157" t="s">
        <v>645</v>
      </c>
      <c r="I8" s="158" t="s">
        <v>665</v>
      </c>
    </row>
    <row r="9" spans="1:9" ht="15.6">
      <c r="A9" s="153" t="s">
        <v>777</v>
      </c>
      <c r="B9" s="154" t="s">
        <v>1256</v>
      </c>
      <c r="C9" s="155" t="s">
        <v>8</v>
      </c>
      <c r="D9" s="156" t="s">
        <v>664</v>
      </c>
      <c r="E9" s="154" t="s">
        <v>37</v>
      </c>
      <c r="F9" s="156" t="s">
        <v>3</v>
      </c>
      <c r="G9" s="156" t="s">
        <v>1</v>
      </c>
      <c r="H9" s="157" t="s">
        <v>645</v>
      </c>
      <c r="I9" s="158" t="s">
        <v>665</v>
      </c>
    </row>
    <row r="10" spans="1:9" ht="15.6">
      <c r="A10" s="153" t="s">
        <v>779</v>
      </c>
      <c r="B10" s="154" t="s">
        <v>1257</v>
      </c>
      <c r="C10" s="155" t="s">
        <v>6</v>
      </c>
      <c r="D10" s="156" t="s">
        <v>664</v>
      </c>
      <c r="E10" s="154" t="s">
        <v>23</v>
      </c>
      <c r="F10" s="156" t="s">
        <v>3</v>
      </c>
      <c r="G10" s="156" t="s">
        <v>1</v>
      </c>
      <c r="H10" s="157" t="s">
        <v>645</v>
      </c>
      <c r="I10" s="158" t="s">
        <v>665</v>
      </c>
    </row>
    <row r="11" spans="1:9" ht="15.6">
      <c r="A11" s="153" t="s">
        <v>782</v>
      </c>
      <c r="B11" s="154" t="s">
        <v>1257</v>
      </c>
      <c r="C11" s="155" t="s">
        <v>8</v>
      </c>
      <c r="D11" s="156" t="s">
        <v>664</v>
      </c>
      <c r="E11" s="154" t="s">
        <v>37</v>
      </c>
      <c r="F11" s="156" t="s">
        <v>3</v>
      </c>
      <c r="G11" s="156" t="s">
        <v>1</v>
      </c>
      <c r="H11" s="157" t="s">
        <v>645</v>
      </c>
      <c r="I11" s="158" t="s">
        <v>665</v>
      </c>
    </row>
    <row r="12" spans="1:9" ht="15.6">
      <c r="A12" s="153" t="s">
        <v>783</v>
      </c>
      <c r="B12" s="154" t="s">
        <v>1258</v>
      </c>
      <c r="C12" s="155" t="s">
        <v>8</v>
      </c>
      <c r="D12" s="156" t="s">
        <v>664</v>
      </c>
      <c r="E12" s="154" t="s">
        <v>37</v>
      </c>
      <c r="F12" s="156" t="s">
        <v>3</v>
      </c>
      <c r="G12" s="156" t="s">
        <v>1</v>
      </c>
      <c r="H12" s="157" t="s">
        <v>645</v>
      </c>
      <c r="I12" s="158" t="s">
        <v>665</v>
      </c>
    </row>
    <row r="13" spans="1:9" ht="15.6">
      <c r="A13" s="153" t="s">
        <v>785</v>
      </c>
      <c r="B13" s="154" t="s">
        <v>1259</v>
      </c>
      <c r="C13" s="155" t="s">
        <v>103</v>
      </c>
      <c r="D13" s="156" t="s">
        <v>664</v>
      </c>
      <c r="E13" s="154" t="s">
        <v>37</v>
      </c>
      <c r="F13" s="156" t="s">
        <v>3</v>
      </c>
      <c r="G13" s="156" t="s">
        <v>1</v>
      </c>
      <c r="H13" s="157" t="s">
        <v>645</v>
      </c>
      <c r="I13" s="158" t="s">
        <v>665</v>
      </c>
    </row>
    <row r="14" spans="1:9" ht="15.6">
      <c r="A14" s="153" t="s">
        <v>787</v>
      </c>
      <c r="B14" s="154" t="s">
        <v>1260</v>
      </c>
      <c r="C14" s="155" t="s">
        <v>8</v>
      </c>
      <c r="D14" s="156" t="s">
        <v>664</v>
      </c>
      <c r="E14" s="154" t="s">
        <v>37</v>
      </c>
      <c r="F14" s="156" t="s">
        <v>3</v>
      </c>
      <c r="G14" s="156" t="s">
        <v>1</v>
      </c>
      <c r="H14" s="157" t="s">
        <v>645</v>
      </c>
      <c r="I14" s="158" t="s">
        <v>665</v>
      </c>
    </row>
    <row r="15" spans="1:9" ht="15.6">
      <c r="A15" s="153" t="s">
        <v>789</v>
      </c>
      <c r="B15" s="154" t="s">
        <v>1261</v>
      </c>
      <c r="C15" s="155" t="s">
        <v>49</v>
      </c>
      <c r="D15" s="156" t="s">
        <v>664</v>
      </c>
      <c r="E15" s="154" t="s">
        <v>37</v>
      </c>
      <c r="F15" s="156" t="s">
        <v>3</v>
      </c>
      <c r="G15" s="156" t="s">
        <v>1</v>
      </c>
      <c r="H15" s="157" t="s">
        <v>645</v>
      </c>
      <c r="I15" s="158" t="s">
        <v>665</v>
      </c>
    </row>
    <row r="16" spans="1:9" ht="15.6">
      <c r="A16" s="153" t="s">
        <v>791</v>
      </c>
      <c r="B16" s="154" t="s">
        <v>1262</v>
      </c>
      <c r="C16" s="155" t="s">
        <v>49</v>
      </c>
      <c r="D16" s="156" t="s">
        <v>664</v>
      </c>
      <c r="E16" s="154" t="s">
        <v>51</v>
      </c>
      <c r="F16" s="156" t="s">
        <v>0</v>
      </c>
      <c r="G16" s="156" t="s">
        <v>1</v>
      </c>
      <c r="H16" s="157" t="s">
        <v>644</v>
      </c>
      <c r="I16" s="158" t="s">
        <v>666</v>
      </c>
    </row>
    <row r="17" spans="1:9" ht="15.6">
      <c r="A17" s="153" t="s">
        <v>793</v>
      </c>
      <c r="B17" s="154" t="s">
        <v>1263</v>
      </c>
      <c r="C17" s="155" t="s">
        <v>114</v>
      </c>
      <c r="D17" s="156" t="s">
        <v>664</v>
      </c>
      <c r="E17" s="154" t="s">
        <v>51</v>
      </c>
      <c r="F17" s="156" t="s">
        <v>0</v>
      </c>
      <c r="G17" s="156" t="s">
        <v>1</v>
      </c>
      <c r="H17" s="157" t="s">
        <v>644</v>
      </c>
      <c r="I17" s="158" t="s">
        <v>666</v>
      </c>
    </row>
    <row r="18" spans="1:9" ht="13.8">
      <c r="G18" s="133"/>
      <c r="H18" s="152"/>
      <c r="I18" s="2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17"/>
  <sheetViews>
    <sheetView workbookViewId="0">
      <selection sqref="A1:I1"/>
    </sheetView>
  </sheetViews>
  <sheetFormatPr defaultRowHeight="13.2"/>
  <cols>
    <col min="1" max="1" width="5.88671875" style="144" bestFit="1" customWidth="1"/>
    <col min="2" max="2" width="10.109375" style="144" bestFit="1" customWidth="1"/>
    <col min="3" max="3" width="11.77734375" style="144" bestFit="1" customWidth="1"/>
    <col min="4" max="4" width="5.6640625" style="144" bestFit="1" customWidth="1"/>
    <col min="5" max="5" width="12" style="144" bestFit="1" customWidth="1"/>
    <col min="6" max="6" width="5.6640625" style="144" bestFit="1" customWidth="1"/>
    <col min="7" max="7" width="2.44140625" style="144" bestFit="1" customWidth="1"/>
    <col min="8" max="8" width="10.33203125" style="144" bestFit="1" customWidth="1"/>
    <col min="9" max="9" width="4.44140625" style="144" bestFit="1" customWidth="1"/>
    <col min="10" max="16384" width="8.88671875" style="144"/>
  </cols>
  <sheetData>
    <row r="1" spans="1:9">
      <c r="A1" s="149">
        <v>1</v>
      </c>
      <c r="B1" s="149">
        <v>2</v>
      </c>
      <c r="C1" s="149">
        <v>3</v>
      </c>
      <c r="D1" s="149">
        <v>4</v>
      </c>
      <c r="E1" s="149">
        <v>5</v>
      </c>
      <c r="F1" s="149">
        <v>6</v>
      </c>
      <c r="G1" s="149">
        <v>7</v>
      </c>
      <c r="H1" s="149">
        <v>8</v>
      </c>
      <c r="I1" s="149">
        <v>9</v>
      </c>
    </row>
    <row r="2" spans="1:9" ht="13.8">
      <c r="A2" s="142" t="s">
        <v>753</v>
      </c>
      <c r="B2" s="119" t="s">
        <v>1264</v>
      </c>
      <c r="C2" s="120" t="s">
        <v>4</v>
      </c>
      <c r="D2" s="121" t="s">
        <v>664</v>
      </c>
      <c r="E2" s="119" t="s">
        <v>12</v>
      </c>
      <c r="F2" s="121" t="s">
        <v>3</v>
      </c>
      <c r="G2" s="121" t="s">
        <v>1</v>
      </c>
      <c r="H2" s="68" t="s">
        <v>645</v>
      </c>
      <c r="I2" s="4" t="s">
        <v>665</v>
      </c>
    </row>
    <row r="3" spans="1:9" ht="13.8">
      <c r="A3" s="142" t="s">
        <v>755</v>
      </c>
      <c r="B3" s="119" t="s">
        <v>1265</v>
      </c>
      <c r="C3" s="120" t="s">
        <v>5</v>
      </c>
      <c r="D3" s="121" t="s">
        <v>664</v>
      </c>
      <c r="E3" s="119" t="s">
        <v>23</v>
      </c>
      <c r="F3" s="121" t="s">
        <v>3</v>
      </c>
      <c r="G3" s="121" t="s">
        <v>1</v>
      </c>
      <c r="H3" s="68" t="s">
        <v>645</v>
      </c>
      <c r="I3" s="4" t="s">
        <v>665</v>
      </c>
    </row>
    <row r="4" spans="1:9" ht="13.8">
      <c r="A4" s="142" t="s">
        <v>761</v>
      </c>
      <c r="B4" s="119" t="s">
        <v>1266</v>
      </c>
      <c r="C4" s="120" t="s">
        <v>5</v>
      </c>
      <c r="D4" s="121" t="s">
        <v>664</v>
      </c>
      <c r="E4" s="119" t="s">
        <v>23</v>
      </c>
      <c r="F4" s="121" t="s">
        <v>3</v>
      </c>
      <c r="G4" s="121" t="s">
        <v>1</v>
      </c>
      <c r="H4" s="68" t="s">
        <v>645</v>
      </c>
      <c r="I4" s="4" t="s">
        <v>665</v>
      </c>
    </row>
    <row r="5" spans="1:9" ht="13.8">
      <c r="A5" s="142" t="s">
        <v>763</v>
      </c>
      <c r="B5" s="119" t="s">
        <v>1267</v>
      </c>
      <c r="C5" s="120" t="s">
        <v>6</v>
      </c>
      <c r="D5" s="121" t="s">
        <v>664</v>
      </c>
      <c r="E5" s="119" t="s">
        <v>23</v>
      </c>
      <c r="F5" s="121" t="s">
        <v>3</v>
      </c>
      <c r="G5" s="121" t="s">
        <v>1</v>
      </c>
      <c r="H5" s="68" t="s">
        <v>645</v>
      </c>
      <c r="I5" s="4" t="s">
        <v>665</v>
      </c>
    </row>
    <row r="6" spans="1:9" ht="13.8">
      <c r="A6" s="142" t="s">
        <v>765</v>
      </c>
      <c r="B6" s="119" t="s">
        <v>1268</v>
      </c>
      <c r="C6" s="120" t="s">
        <v>6</v>
      </c>
      <c r="D6" s="121" t="s">
        <v>664</v>
      </c>
      <c r="E6" s="119" t="s">
        <v>23</v>
      </c>
      <c r="F6" s="121" t="s">
        <v>3</v>
      </c>
      <c r="G6" s="121" t="s">
        <v>1</v>
      </c>
      <c r="H6" s="68" t="s">
        <v>645</v>
      </c>
      <c r="I6" s="4" t="s">
        <v>665</v>
      </c>
    </row>
    <row r="7" spans="1:9" ht="13.8">
      <c r="A7" s="142" t="s">
        <v>773</v>
      </c>
      <c r="B7" s="119" t="s">
        <v>1269</v>
      </c>
      <c r="C7" s="120" t="s">
        <v>6</v>
      </c>
      <c r="D7" s="121" t="s">
        <v>664</v>
      </c>
      <c r="E7" s="119" t="s">
        <v>23</v>
      </c>
      <c r="F7" s="121" t="s">
        <v>3</v>
      </c>
      <c r="G7" s="121" t="s">
        <v>1</v>
      </c>
      <c r="H7" s="68" t="s">
        <v>645</v>
      </c>
      <c r="I7" s="4" t="s">
        <v>665</v>
      </c>
    </row>
    <row r="8" spans="1:9" ht="13.8">
      <c r="A8" s="142" t="s">
        <v>775</v>
      </c>
      <c r="B8" s="119" t="s">
        <v>1270</v>
      </c>
      <c r="C8" s="120" t="s">
        <v>7</v>
      </c>
      <c r="D8" s="121" t="s">
        <v>664</v>
      </c>
      <c r="E8" s="119" t="s">
        <v>37</v>
      </c>
      <c r="F8" s="121" t="s">
        <v>3</v>
      </c>
      <c r="G8" s="121" t="s">
        <v>1</v>
      </c>
      <c r="H8" s="68" t="s">
        <v>645</v>
      </c>
      <c r="I8" s="4" t="s">
        <v>665</v>
      </c>
    </row>
    <row r="9" spans="1:9" ht="13.8">
      <c r="A9" s="142" t="s">
        <v>777</v>
      </c>
      <c r="B9" s="119" t="s">
        <v>1271</v>
      </c>
      <c r="C9" s="120" t="s">
        <v>8</v>
      </c>
      <c r="D9" s="121" t="s">
        <v>664</v>
      </c>
      <c r="E9" s="119" t="s">
        <v>37</v>
      </c>
      <c r="F9" s="121" t="s">
        <v>3</v>
      </c>
      <c r="G9" s="121" t="s">
        <v>1</v>
      </c>
      <c r="H9" s="68" t="s">
        <v>645</v>
      </c>
      <c r="I9" s="4" t="s">
        <v>665</v>
      </c>
    </row>
    <row r="10" spans="1:9" ht="13.8">
      <c r="A10" s="142" t="s">
        <v>779</v>
      </c>
      <c r="B10" s="119" t="s">
        <v>1272</v>
      </c>
      <c r="C10" s="120" t="s">
        <v>7</v>
      </c>
      <c r="D10" s="121" t="s">
        <v>664</v>
      </c>
      <c r="E10" s="119" t="s">
        <v>37</v>
      </c>
      <c r="F10" s="121" t="s">
        <v>3</v>
      </c>
      <c r="G10" s="121" t="s">
        <v>1</v>
      </c>
      <c r="H10" s="68" t="s">
        <v>645</v>
      </c>
      <c r="I10" s="4" t="s">
        <v>665</v>
      </c>
    </row>
    <row r="11" spans="1:9" ht="13.8">
      <c r="A11" s="142" t="s">
        <v>782</v>
      </c>
      <c r="B11" s="119" t="s">
        <v>1272</v>
      </c>
      <c r="C11" s="120" t="s">
        <v>8</v>
      </c>
      <c r="D11" s="121" t="s">
        <v>664</v>
      </c>
      <c r="E11" s="119" t="s">
        <v>37</v>
      </c>
      <c r="F11" s="121" t="s">
        <v>3</v>
      </c>
      <c r="G11" s="121" t="s">
        <v>1</v>
      </c>
      <c r="H11" s="68" t="s">
        <v>645</v>
      </c>
      <c r="I11" s="4" t="s">
        <v>665</v>
      </c>
    </row>
    <row r="12" spans="1:9" ht="13.8">
      <c r="A12" s="142" t="s">
        <v>783</v>
      </c>
      <c r="B12" s="119" t="s">
        <v>1273</v>
      </c>
      <c r="C12" s="120" t="s">
        <v>103</v>
      </c>
      <c r="D12" s="121" t="s">
        <v>664</v>
      </c>
      <c r="E12" s="119" t="s">
        <v>37</v>
      </c>
      <c r="F12" s="121" t="s">
        <v>3</v>
      </c>
      <c r="G12" s="121" t="s">
        <v>1</v>
      </c>
      <c r="H12" s="68" t="s">
        <v>645</v>
      </c>
      <c r="I12" s="4" t="s">
        <v>665</v>
      </c>
    </row>
    <row r="13" spans="1:9" ht="13.8">
      <c r="A13" s="142" t="s">
        <v>785</v>
      </c>
      <c r="B13" s="119" t="s">
        <v>1274</v>
      </c>
      <c r="C13" s="120" t="s">
        <v>103</v>
      </c>
      <c r="D13" s="121" t="s">
        <v>664</v>
      </c>
      <c r="E13" s="119" t="s">
        <v>37</v>
      </c>
      <c r="F13" s="121" t="s">
        <v>3</v>
      </c>
      <c r="G13" s="121" t="s">
        <v>1</v>
      </c>
      <c r="H13" s="68" t="s">
        <v>645</v>
      </c>
      <c r="I13" s="4" t="s">
        <v>665</v>
      </c>
    </row>
    <row r="14" spans="1:9" ht="13.8">
      <c r="A14" s="142" t="s">
        <v>787</v>
      </c>
      <c r="B14" s="119" t="s">
        <v>1275</v>
      </c>
      <c r="C14" s="120" t="s">
        <v>103</v>
      </c>
      <c r="D14" s="121" t="s">
        <v>664</v>
      </c>
      <c r="E14" s="119" t="s">
        <v>37</v>
      </c>
      <c r="F14" s="121" t="s">
        <v>3</v>
      </c>
      <c r="G14" s="121" t="s">
        <v>1</v>
      </c>
      <c r="H14" s="68" t="s">
        <v>645</v>
      </c>
      <c r="I14" s="4" t="s">
        <v>665</v>
      </c>
    </row>
    <row r="15" spans="1:9" ht="13.8">
      <c r="A15" s="142" t="s">
        <v>789</v>
      </c>
      <c r="B15" s="119" t="s">
        <v>1276</v>
      </c>
      <c r="C15" s="120" t="s">
        <v>103</v>
      </c>
      <c r="D15" s="121" t="s">
        <v>664</v>
      </c>
      <c r="E15" s="119" t="s">
        <v>37</v>
      </c>
      <c r="F15" s="121" t="s">
        <v>3</v>
      </c>
      <c r="G15" s="121" t="s">
        <v>1</v>
      </c>
      <c r="H15" s="68" t="s">
        <v>645</v>
      </c>
      <c r="I15" s="4" t="s">
        <v>665</v>
      </c>
    </row>
    <row r="16" spans="1:9" ht="13.8">
      <c r="A16" s="142" t="s">
        <v>791</v>
      </c>
      <c r="B16" s="119" t="s">
        <v>1277</v>
      </c>
      <c r="C16" s="120" t="s">
        <v>103</v>
      </c>
      <c r="D16" s="121" t="s">
        <v>664</v>
      </c>
      <c r="E16" s="119" t="s">
        <v>37</v>
      </c>
      <c r="F16" s="121" t="s">
        <v>3</v>
      </c>
      <c r="G16" s="121" t="s">
        <v>1</v>
      </c>
      <c r="H16" s="68" t="s">
        <v>645</v>
      </c>
      <c r="I16" s="4" t="s">
        <v>665</v>
      </c>
    </row>
    <row r="17" spans="1:9" ht="13.8">
      <c r="A17" s="142" t="s">
        <v>793</v>
      </c>
      <c r="B17" s="119" t="s">
        <v>1278</v>
      </c>
      <c r="C17" s="120" t="s">
        <v>49</v>
      </c>
      <c r="D17" s="121" t="s">
        <v>664</v>
      </c>
      <c r="E17" s="119" t="s">
        <v>51</v>
      </c>
      <c r="F17" s="121" t="s">
        <v>0</v>
      </c>
      <c r="G17" s="121" t="s">
        <v>2</v>
      </c>
      <c r="H17" s="68" t="s">
        <v>644</v>
      </c>
      <c r="I17" s="4" t="s">
        <v>666</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17"/>
  <sheetViews>
    <sheetView workbookViewId="0">
      <selection activeCell="H2" sqref="H2:I2"/>
    </sheetView>
  </sheetViews>
  <sheetFormatPr defaultRowHeight="13.2"/>
  <cols>
    <col min="1" max="1" width="5.88671875" bestFit="1" customWidth="1"/>
    <col min="2" max="2" width="10.109375" bestFit="1" customWidth="1"/>
    <col min="3" max="3" width="11.77734375" bestFit="1" customWidth="1"/>
    <col min="4" max="4" width="5" bestFit="1" customWidth="1"/>
    <col min="5" max="5" width="12" bestFit="1" customWidth="1"/>
    <col min="6" max="6" width="11.5546875" bestFit="1" customWidth="1"/>
    <col min="7" max="7" width="2.44140625" bestFit="1" customWidth="1"/>
    <col min="8" max="8" width="10.33203125" bestFit="1" customWidth="1"/>
    <col min="9" max="9" width="4.44140625" bestFit="1" customWidth="1"/>
  </cols>
  <sheetData>
    <row r="1" spans="1:9">
      <c r="A1" s="149">
        <v>1</v>
      </c>
      <c r="B1" s="149">
        <v>2</v>
      </c>
      <c r="C1" s="149">
        <v>3</v>
      </c>
      <c r="D1" s="149">
        <v>4</v>
      </c>
      <c r="E1" s="149">
        <v>5</v>
      </c>
      <c r="F1" s="149">
        <v>6</v>
      </c>
      <c r="G1" s="149">
        <v>7</v>
      </c>
      <c r="H1" s="149">
        <v>8</v>
      </c>
      <c r="I1" s="149">
        <v>9</v>
      </c>
    </row>
    <row r="2" spans="1:9" ht="13.8">
      <c r="A2" s="142" t="s">
        <v>753</v>
      </c>
      <c r="B2" s="119" t="s">
        <v>1279</v>
      </c>
      <c r="C2" s="120" t="s">
        <v>4</v>
      </c>
      <c r="D2" s="121" t="s">
        <v>664</v>
      </c>
      <c r="E2" s="119" t="s">
        <v>12</v>
      </c>
      <c r="F2" s="121" t="s">
        <v>1154</v>
      </c>
      <c r="G2" s="121" t="s">
        <v>1</v>
      </c>
      <c r="H2" s="68" t="s">
        <v>645</v>
      </c>
      <c r="I2" s="4" t="s">
        <v>665</v>
      </c>
    </row>
    <row r="3" spans="1:9" ht="13.8">
      <c r="A3" s="142" t="s">
        <v>755</v>
      </c>
      <c r="B3" s="119" t="s">
        <v>1280</v>
      </c>
      <c r="C3" s="120" t="s">
        <v>4</v>
      </c>
      <c r="D3" s="121" t="s">
        <v>664</v>
      </c>
      <c r="E3" s="119" t="s">
        <v>12</v>
      </c>
      <c r="F3" s="121" t="s">
        <v>1154</v>
      </c>
      <c r="G3" s="121" t="s">
        <v>1</v>
      </c>
      <c r="H3" s="68" t="s">
        <v>645</v>
      </c>
      <c r="I3" s="4" t="s">
        <v>665</v>
      </c>
    </row>
    <row r="4" spans="1:9" ht="13.8">
      <c r="A4" s="142" t="s">
        <v>761</v>
      </c>
      <c r="B4" s="119" t="s">
        <v>1281</v>
      </c>
      <c r="C4" s="120" t="s">
        <v>5</v>
      </c>
      <c r="D4" s="121" t="s">
        <v>664</v>
      </c>
      <c r="E4" s="119" t="s">
        <v>23</v>
      </c>
      <c r="F4" s="121" t="s">
        <v>1154</v>
      </c>
      <c r="G4" s="121" t="s">
        <v>1</v>
      </c>
      <c r="H4" s="68" t="s">
        <v>645</v>
      </c>
      <c r="I4" s="4" t="s">
        <v>665</v>
      </c>
    </row>
    <row r="5" spans="1:9" ht="13.8">
      <c r="A5" s="142" t="s">
        <v>763</v>
      </c>
      <c r="B5" s="119" t="s">
        <v>1282</v>
      </c>
      <c r="C5" s="120" t="s">
        <v>5</v>
      </c>
      <c r="D5" s="121" t="s">
        <v>664</v>
      </c>
      <c r="E5" s="119" t="s">
        <v>23</v>
      </c>
      <c r="F5" s="121" t="s">
        <v>1154</v>
      </c>
      <c r="G5" s="121" t="s">
        <v>1</v>
      </c>
      <c r="H5" s="68" t="s">
        <v>645</v>
      </c>
      <c r="I5" s="4" t="s">
        <v>665</v>
      </c>
    </row>
    <row r="6" spans="1:9" ht="13.8">
      <c r="A6" s="142" t="s">
        <v>765</v>
      </c>
      <c r="B6" s="119" t="s">
        <v>1283</v>
      </c>
      <c r="C6" s="120" t="s">
        <v>5</v>
      </c>
      <c r="D6" s="121" t="s">
        <v>664</v>
      </c>
      <c r="E6" s="119" t="s">
        <v>23</v>
      </c>
      <c r="F6" s="121" t="s">
        <v>1154</v>
      </c>
      <c r="G6" s="121" t="s">
        <v>1</v>
      </c>
      <c r="H6" s="68" t="s">
        <v>645</v>
      </c>
      <c r="I6" s="4" t="s">
        <v>665</v>
      </c>
    </row>
    <row r="7" spans="1:9" ht="13.8">
      <c r="A7" s="142" t="s">
        <v>773</v>
      </c>
      <c r="B7" s="119" t="s">
        <v>1284</v>
      </c>
      <c r="C7" s="120" t="s">
        <v>5</v>
      </c>
      <c r="D7" s="121" t="s">
        <v>664</v>
      </c>
      <c r="E7" s="119" t="s">
        <v>23</v>
      </c>
      <c r="F7" s="121" t="s">
        <v>1154</v>
      </c>
      <c r="G7" s="121" t="s">
        <v>1</v>
      </c>
      <c r="H7" s="68" t="s">
        <v>645</v>
      </c>
      <c r="I7" s="4" t="s">
        <v>665</v>
      </c>
    </row>
    <row r="8" spans="1:9" ht="13.8">
      <c r="A8" s="142" t="s">
        <v>775</v>
      </c>
      <c r="B8" s="119" t="s">
        <v>1285</v>
      </c>
      <c r="C8" s="120" t="s">
        <v>6</v>
      </c>
      <c r="D8" s="121" t="s">
        <v>664</v>
      </c>
      <c r="E8" s="119" t="s">
        <v>23</v>
      </c>
      <c r="F8" s="121" t="s">
        <v>1154</v>
      </c>
      <c r="G8" s="121" t="s">
        <v>1</v>
      </c>
      <c r="H8" s="68" t="s">
        <v>645</v>
      </c>
      <c r="I8" s="4" t="s">
        <v>665</v>
      </c>
    </row>
    <row r="9" spans="1:9" ht="13.8">
      <c r="A9" s="142" t="s">
        <v>777</v>
      </c>
      <c r="B9" s="119" t="s">
        <v>1286</v>
      </c>
      <c r="C9" s="120" t="s">
        <v>7</v>
      </c>
      <c r="D9" s="121" t="s">
        <v>664</v>
      </c>
      <c r="E9" s="119" t="s">
        <v>37</v>
      </c>
      <c r="F9" s="121" t="s">
        <v>1154</v>
      </c>
      <c r="G9" s="121" t="s">
        <v>1</v>
      </c>
      <c r="H9" s="68" t="s">
        <v>645</v>
      </c>
      <c r="I9" s="4" t="s">
        <v>665</v>
      </c>
    </row>
    <row r="10" spans="1:9" ht="13.8">
      <c r="A10" s="142" t="s">
        <v>779</v>
      </c>
      <c r="B10" s="119" t="s">
        <v>1287</v>
      </c>
      <c r="C10" s="120" t="s">
        <v>7</v>
      </c>
      <c r="D10" s="121" t="s">
        <v>664</v>
      </c>
      <c r="E10" s="119" t="s">
        <v>37</v>
      </c>
      <c r="F10" s="121" t="s">
        <v>1154</v>
      </c>
      <c r="G10" s="121" t="s">
        <v>1</v>
      </c>
      <c r="H10" s="68" t="s">
        <v>645</v>
      </c>
      <c r="I10" s="4" t="s">
        <v>665</v>
      </c>
    </row>
    <row r="11" spans="1:9" ht="13.8">
      <c r="A11" s="142" t="s">
        <v>782</v>
      </c>
      <c r="B11" s="119" t="s">
        <v>1287</v>
      </c>
      <c r="C11" s="120" t="s">
        <v>8</v>
      </c>
      <c r="D11" s="121" t="s">
        <v>664</v>
      </c>
      <c r="E11" s="119" t="s">
        <v>37</v>
      </c>
      <c r="F11" s="121" t="s">
        <v>1154</v>
      </c>
      <c r="G11" s="121" t="s">
        <v>1</v>
      </c>
      <c r="H11" s="68" t="s">
        <v>645</v>
      </c>
      <c r="I11" s="4" t="s">
        <v>665</v>
      </c>
    </row>
    <row r="12" spans="1:9" ht="13.8">
      <c r="A12" s="142" t="s">
        <v>783</v>
      </c>
      <c r="B12" s="119" t="s">
        <v>1288</v>
      </c>
      <c r="C12" s="120" t="s">
        <v>8</v>
      </c>
      <c r="D12" s="121" t="s">
        <v>664</v>
      </c>
      <c r="E12" s="119" t="s">
        <v>37</v>
      </c>
      <c r="F12" s="121" t="s">
        <v>1154</v>
      </c>
      <c r="G12" s="121" t="s">
        <v>1</v>
      </c>
      <c r="H12" s="68" t="s">
        <v>645</v>
      </c>
      <c r="I12" s="4" t="s">
        <v>665</v>
      </c>
    </row>
    <row r="13" spans="1:9" ht="13.8">
      <c r="A13" s="142" t="s">
        <v>785</v>
      </c>
      <c r="B13" s="119" t="s">
        <v>1289</v>
      </c>
      <c r="C13" s="120" t="s">
        <v>103</v>
      </c>
      <c r="D13" s="121" t="s">
        <v>664</v>
      </c>
      <c r="E13" s="119" t="s">
        <v>37</v>
      </c>
      <c r="F13" s="121" t="s">
        <v>1154</v>
      </c>
      <c r="G13" s="121" t="s">
        <v>1</v>
      </c>
      <c r="H13" s="68" t="s">
        <v>645</v>
      </c>
      <c r="I13" s="4" t="s">
        <v>665</v>
      </c>
    </row>
    <row r="14" spans="1:9" ht="13.8">
      <c r="A14" s="142" t="s">
        <v>787</v>
      </c>
      <c r="B14" s="119" t="s">
        <v>1290</v>
      </c>
      <c r="C14" s="120" t="s">
        <v>8</v>
      </c>
      <c r="D14" s="121" t="s">
        <v>664</v>
      </c>
      <c r="E14" s="119" t="s">
        <v>37</v>
      </c>
      <c r="F14" s="121" t="s">
        <v>1291</v>
      </c>
      <c r="G14" s="121" t="s">
        <v>1</v>
      </c>
      <c r="H14" s="68" t="s">
        <v>645</v>
      </c>
      <c r="I14" s="4" t="s">
        <v>665</v>
      </c>
    </row>
    <row r="15" spans="1:9" ht="13.8">
      <c r="A15" s="142" t="s">
        <v>789</v>
      </c>
      <c r="B15" s="119" t="s">
        <v>1292</v>
      </c>
      <c r="C15" s="120" t="s">
        <v>103</v>
      </c>
      <c r="D15" s="121" t="s">
        <v>664</v>
      </c>
      <c r="E15" s="119" t="s">
        <v>37</v>
      </c>
      <c r="F15" s="121" t="s">
        <v>1291</v>
      </c>
      <c r="G15" s="121" t="s">
        <v>1</v>
      </c>
      <c r="H15" s="68" t="s">
        <v>645</v>
      </c>
      <c r="I15" s="4" t="s">
        <v>665</v>
      </c>
    </row>
    <row r="16" spans="1:9" ht="13.8">
      <c r="A16" s="142" t="s">
        <v>791</v>
      </c>
      <c r="B16" s="119" t="s">
        <v>1293</v>
      </c>
      <c r="C16" s="120" t="s">
        <v>49</v>
      </c>
      <c r="D16" s="121" t="s">
        <v>664</v>
      </c>
      <c r="E16" s="119" t="s">
        <v>51</v>
      </c>
      <c r="F16" s="121" t="s">
        <v>1219</v>
      </c>
      <c r="G16" s="121" t="s">
        <v>2</v>
      </c>
      <c r="H16" s="68" t="s">
        <v>644</v>
      </c>
      <c r="I16" s="4" t="s">
        <v>666</v>
      </c>
    </row>
    <row r="17" spans="1:9" ht="13.8">
      <c r="A17" s="142" t="s">
        <v>793</v>
      </c>
      <c r="B17" s="119" t="s">
        <v>1294</v>
      </c>
      <c r="C17" s="120" t="s">
        <v>114</v>
      </c>
      <c r="D17" s="121" t="s">
        <v>664</v>
      </c>
      <c r="E17" s="119" t="s">
        <v>51</v>
      </c>
      <c r="F17" s="121" t="s">
        <v>1219</v>
      </c>
      <c r="G17" s="121" t="s">
        <v>2</v>
      </c>
      <c r="H17" s="68" t="s">
        <v>644</v>
      </c>
      <c r="I17" s="4" t="s">
        <v>666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N138"/>
  <sheetViews>
    <sheetView zoomScale="80" zoomScaleNormal="80" workbookViewId="0">
      <selection activeCell="J1" sqref="J1:K1048576"/>
    </sheetView>
  </sheetViews>
  <sheetFormatPr defaultRowHeight="13.2"/>
  <cols>
    <col min="1" max="1" width="20.6640625" style="144" bestFit="1" customWidth="1"/>
    <col min="2" max="2" width="3" style="144" bestFit="1" customWidth="1"/>
    <col min="3" max="3" width="12.6640625" style="144" bestFit="1" customWidth="1"/>
    <col min="4" max="4" width="7.88671875" style="144" bestFit="1" customWidth="1"/>
    <col min="5" max="5" width="5.6640625" style="144" bestFit="1" customWidth="1"/>
    <col min="6" max="6" width="12" style="144" bestFit="1" customWidth="1"/>
    <col min="7" max="7" width="2" style="144" bestFit="1" customWidth="1"/>
    <col min="8" max="8" width="8.77734375" style="144" bestFit="1" customWidth="1"/>
    <col min="9" max="9" width="2.21875" style="144" bestFit="1" customWidth="1"/>
    <col min="10" max="10" width="9.88671875" style="144" bestFit="1" customWidth="1"/>
    <col min="11" max="11" width="5" style="144" bestFit="1" customWidth="1"/>
    <col min="12" max="16384" width="8.88671875" style="144"/>
  </cols>
  <sheetData>
    <row r="1" spans="1:11">
      <c r="A1" s="165">
        <v>1</v>
      </c>
      <c r="B1" s="165">
        <v>2</v>
      </c>
      <c r="C1" s="165">
        <v>3</v>
      </c>
      <c r="D1" s="165">
        <v>4</v>
      </c>
      <c r="E1" s="165">
        <v>5</v>
      </c>
      <c r="F1" s="165">
        <v>6</v>
      </c>
      <c r="G1" s="165">
        <v>7</v>
      </c>
      <c r="H1" s="165">
        <v>8</v>
      </c>
      <c r="I1" s="165">
        <v>9</v>
      </c>
      <c r="J1" s="165">
        <v>10</v>
      </c>
      <c r="K1" s="165">
        <v>11</v>
      </c>
    </row>
    <row r="2" spans="1:11" ht="13.8">
      <c r="A2" s="118" t="s">
        <v>1295</v>
      </c>
      <c r="B2" s="142">
        <v>10</v>
      </c>
      <c r="C2" s="119" t="s">
        <v>1314</v>
      </c>
      <c r="D2" s="120" t="s">
        <v>66</v>
      </c>
      <c r="E2" s="121" t="s">
        <v>1561</v>
      </c>
      <c r="F2" s="119" t="s">
        <v>1116</v>
      </c>
      <c r="G2" s="121" t="s">
        <v>3</v>
      </c>
      <c r="H2" s="120" t="s">
        <v>1098</v>
      </c>
      <c r="I2" s="121" t="s">
        <v>1114</v>
      </c>
      <c r="J2" s="68" t="s">
        <v>647</v>
      </c>
      <c r="K2" s="118" t="s">
        <v>667</v>
      </c>
    </row>
    <row r="3" spans="1:11" ht="13.8">
      <c r="A3" s="118" t="s">
        <v>1296</v>
      </c>
      <c r="B3" s="142">
        <v>10</v>
      </c>
      <c r="C3" s="119" t="s">
        <v>1315</v>
      </c>
      <c r="D3" s="120" t="s">
        <v>66</v>
      </c>
      <c r="E3" s="121" t="s">
        <v>1561</v>
      </c>
      <c r="F3" s="119" t="s">
        <v>1116</v>
      </c>
      <c r="G3" s="121" t="s">
        <v>3</v>
      </c>
      <c r="H3" s="120" t="s">
        <v>1098</v>
      </c>
      <c r="I3" s="121" t="s">
        <v>1114</v>
      </c>
      <c r="J3" s="68" t="s">
        <v>647</v>
      </c>
      <c r="K3" s="118" t="s">
        <v>667</v>
      </c>
    </row>
    <row r="4" spans="1:11" ht="13.8">
      <c r="A4" s="118" t="s">
        <v>1297</v>
      </c>
      <c r="B4" s="142">
        <v>10</v>
      </c>
      <c r="C4" s="119" t="s">
        <v>1316</v>
      </c>
      <c r="D4" s="120" t="s">
        <v>66</v>
      </c>
      <c r="E4" s="121" t="s">
        <v>1561</v>
      </c>
      <c r="F4" s="119" t="s">
        <v>1116</v>
      </c>
      <c r="G4" s="121" t="s">
        <v>3</v>
      </c>
      <c r="H4" s="120" t="s">
        <v>1098</v>
      </c>
      <c r="I4" s="121" t="s">
        <v>1114</v>
      </c>
      <c r="J4" s="68" t="s">
        <v>647</v>
      </c>
      <c r="K4" s="118" t="s">
        <v>667</v>
      </c>
    </row>
    <row r="5" spans="1:11" ht="13.8">
      <c r="A5" s="118" t="s">
        <v>1298</v>
      </c>
      <c r="B5" s="142">
        <v>10</v>
      </c>
      <c r="C5" s="119" t="s">
        <v>1317</v>
      </c>
      <c r="D5" s="120" t="s">
        <v>66</v>
      </c>
      <c r="E5" s="121" t="s">
        <v>1561</v>
      </c>
      <c r="F5" s="119" t="s">
        <v>1116</v>
      </c>
      <c r="G5" s="121" t="s">
        <v>3</v>
      </c>
      <c r="H5" s="120" t="s">
        <v>1098</v>
      </c>
      <c r="I5" s="121" t="s">
        <v>1114</v>
      </c>
      <c r="J5" s="68" t="s">
        <v>647</v>
      </c>
      <c r="K5" s="118" t="s">
        <v>667</v>
      </c>
    </row>
    <row r="6" spans="1:11" ht="13.8">
      <c r="A6" s="118" t="s">
        <v>1299</v>
      </c>
      <c r="B6" s="142">
        <v>10</v>
      </c>
      <c r="C6" s="119" t="s">
        <v>1318</v>
      </c>
      <c r="D6" s="120" t="s">
        <v>66</v>
      </c>
      <c r="E6" s="121" t="s">
        <v>1561</v>
      </c>
      <c r="F6" s="119" t="s">
        <v>1116</v>
      </c>
      <c r="G6" s="121" t="s">
        <v>3</v>
      </c>
      <c r="H6" s="120" t="s">
        <v>1098</v>
      </c>
      <c r="I6" s="121" t="s">
        <v>1114</v>
      </c>
      <c r="J6" s="68" t="s">
        <v>647</v>
      </c>
      <c r="K6" s="118" t="s">
        <v>667</v>
      </c>
    </row>
    <row r="7" spans="1:11" ht="13.8">
      <c r="A7" s="118" t="s">
        <v>1300</v>
      </c>
      <c r="B7" s="142">
        <v>10</v>
      </c>
      <c r="C7" s="119" t="s">
        <v>1319</v>
      </c>
      <c r="D7" s="120" t="s">
        <v>66</v>
      </c>
      <c r="E7" s="121" t="s">
        <v>1561</v>
      </c>
      <c r="F7" s="119" t="s">
        <v>1116</v>
      </c>
      <c r="G7" s="121" t="s">
        <v>3</v>
      </c>
      <c r="H7" s="120" t="s">
        <v>1098</v>
      </c>
      <c r="I7" s="121" t="s">
        <v>1114</v>
      </c>
      <c r="J7" s="68" t="s">
        <v>647</v>
      </c>
      <c r="K7" s="118" t="s">
        <v>667</v>
      </c>
    </row>
    <row r="8" spans="1:11" ht="13.8">
      <c r="A8" s="118" t="s">
        <v>1301</v>
      </c>
      <c r="B8" s="142">
        <v>10</v>
      </c>
      <c r="C8" s="119" t="s">
        <v>1320</v>
      </c>
      <c r="D8" s="120" t="s">
        <v>66</v>
      </c>
      <c r="E8" s="121" t="s">
        <v>1561</v>
      </c>
      <c r="F8" s="119" t="s">
        <v>1116</v>
      </c>
      <c r="G8" s="121" t="s">
        <v>3</v>
      </c>
      <c r="H8" s="120" t="s">
        <v>1098</v>
      </c>
      <c r="I8" s="121" t="s">
        <v>1114</v>
      </c>
      <c r="J8" s="68" t="s">
        <v>647</v>
      </c>
      <c r="K8" s="118" t="s">
        <v>667</v>
      </c>
    </row>
    <row r="9" spans="1:11" ht="13.8">
      <c r="A9" s="118" t="s">
        <v>1302</v>
      </c>
      <c r="B9" s="142">
        <v>10</v>
      </c>
      <c r="C9" s="119" t="s">
        <v>1321</v>
      </c>
      <c r="D9" s="120" t="s">
        <v>66</v>
      </c>
      <c r="E9" s="121" t="s">
        <v>1561</v>
      </c>
      <c r="F9" s="119" t="s">
        <v>1116</v>
      </c>
      <c r="G9" s="121" t="s">
        <v>3</v>
      </c>
      <c r="H9" s="120" t="s">
        <v>1098</v>
      </c>
      <c r="I9" s="121" t="s">
        <v>1114</v>
      </c>
      <c r="J9" s="68" t="s">
        <v>647</v>
      </c>
      <c r="K9" s="118" t="s">
        <v>667</v>
      </c>
    </row>
    <row r="10" spans="1:11" ht="13.8">
      <c r="A10" s="118" t="s">
        <v>1303</v>
      </c>
      <c r="B10" s="142">
        <v>10</v>
      </c>
      <c r="C10" s="119" t="s">
        <v>1322</v>
      </c>
      <c r="D10" s="120" t="s">
        <v>66</v>
      </c>
      <c r="E10" s="121" t="s">
        <v>1561</v>
      </c>
      <c r="F10" s="119" t="s">
        <v>1116</v>
      </c>
      <c r="G10" s="121" t="s">
        <v>3</v>
      </c>
      <c r="H10" s="120" t="s">
        <v>1098</v>
      </c>
      <c r="I10" s="121" t="s">
        <v>1114</v>
      </c>
      <c r="J10" s="68" t="s">
        <v>647</v>
      </c>
      <c r="K10" s="118" t="s">
        <v>667</v>
      </c>
    </row>
    <row r="11" spans="1:11" ht="13.8">
      <c r="A11" s="118" t="s">
        <v>1304</v>
      </c>
      <c r="B11" s="142">
        <v>10</v>
      </c>
      <c r="C11" s="119" t="s">
        <v>1323</v>
      </c>
      <c r="D11" s="120" t="s">
        <v>66</v>
      </c>
      <c r="E11" s="121" t="s">
        <v>1561</v>
      </c>
      <c r="F11" s="119" t="s">
        <v>1116</v>
      </c>
      <c r="G11" s="121" t="s">
        <v>3</v>
      </c>
      <c r="H11" s="120" t="s">
        <v>1098</v>
      </c>
      <c r="I11" s="121" t="s">
        <v>1114</v>
      </c>
      <c r="J11" s="68" t="s">
        <v>647</v>
      </c>
      <c r="K11" s="118" t="s">
        <v>667</v>
      </c>
    </row>
    <row r="12" spans="1:11" ht="13.8">
      <c r="A12" s="118" t="s">
        <v>1305</v>
      </c>
      <c r="B12" s="142">
        <v>10</v>
      </c>
      <c r="C12" s="119" t="s">
        <v>1324</v>
      </c>
      <c r="D12" s="120" t="s">
        <v>66</v>
      </c>
      <c r="E12" s="121" t="s">
        <v>1561</v>
      </c>
      <c r="F12" s="119" t="s">
        <v>1116</v>
      </c>
      <c r="G12" s="121" t="s">
        <v>3</v>
      </c>
      <c r="H12" s="120" t="s">
        <v>1098</v>
      </c>
      <c r="I12" s="121" t="s">
        <v>1114</v>
      </c>
      <c r="J12" s="68" t="s">
        <v>647</v>
      </c>
      <c r="K12" s="118" t="s">
        <v>667</v>
      </c>
    </row>
    <row r="13" spans="1:11" ht="13.8">
      <c r="A13" s="118" t="s">
        <v>1306</v>
      </c>
      <c r="B13" s="142">
        <v>10</v>
      </c>
      <c r="C13" s="119" t="s">
        <v>1325</v>
      </c>
      <c r="D13" s="120" t="s">
        <v>66</v>
      </c>
      <c r="E13" s="121" t="s">
        <v>1561</v>
      </c>
      <c r="F13" s="119" t="s">
        <v>1116</v>
      </c>
      <c r="G13" s="121" t="s">
        <v>3</v>
      </c>
      <c r="H13" s="120" t="s">
        <v>1098</v>
      </c>
      <c r="I13" s="121" t="s">
        <v>1114</v>
      </c>
      <c r="J13" s="68" t="s">
        <v>647</v>
      </c>
      <c r="K13" s="118" t="s">
        <v>667</v>
      </c>
    </row>
    <row r="14" spans="1:11" ht="13.8">
      <c r="A14" s="118" t="s">
        <v>1307</v>
      </c>
      <c r="B14" s="142">
        <v>10</v>
      </c>
      <c r="C14" s="119" t="s">
        <v>1326</v>
      </c>
      <c r="D14" s="120" t="s">
        <v>66</v>
      </c>
      <c r="E14" s="121" t="s">
        <v>1561</v>
      </c>
      <c r="F14" s="119" t="s">
        <v>1116</v>
      </c>
      <c r="G14" s="121" t="s">
        <v>3</v>
      </c>
      <c r="H14" s="120" t="s">
        <v>1098</v>
      </c>
      <c r="I14" s="121" t="s">
        <v>1114</v>
      </c>
      <c r="J14" s="68" t="s">
        <v>647</v>
      </c>
      <c r="K14" s="118" t="s">
        <v>667</v>
      </c>
    </row>
    <row r="15" spans="1:11" ht="13.8">
      <c r="A15" s="118" t="s">
        <v>1308</v>
      </c>
      <c r="B15" s="142">
        <v>10</v>
      </c>
      <c r="C15" s="119" t="s">
        <v>1327</v>
      </c>
      <c r="D15" s="120" t="s">
        <v>66</v>
      </c>
      <c r="E15" s="121" t="s">
        <v>1561</v>
      </c>
      <c r="F15" s="119" t="s">
        <v>1116</v>
      </c>
      <c r="G15" s="121" t="s">
        <v>3</v>
      </c>
      <c r="H15" s="120" t="s">
        <v>1098</v>
      </c>
      <c r="I15" s="121" t="s">
        <v>1114</v>
      </c>
      <c r="J15" s="68" t="s">
        <v>647</v>
      </c>
      <c r="K15" s="118" t="s">
        <v>667</v>
      </c>
    </row>
    <row r="16" spans="1:11" ht="13.8">
      <c r="A16" s="118" t="s">
        <v>1309</v>
      </c>
      <c r="B16" s="142">
        <v>10</v>
      </c>
      <c r="C16" s="119" t="s">
        <v>1328</v>
      </c>
      <c r="D16" s="120" t="s">
        <v>66</v>
      </c>
      <c r="E16" s="121" t="s">
        <v>1561</v>
      </c>
      <c r="F16" s="119" t="s">
        <v>1116</v>
      </c>
      <c r="G16" s="121" t="s">
        <v>3</v>
      </c>
      <c r="H16" s="120" t="s">
        <v>1098</v>
      </c>
      <c r="I16" s="121" t="s">
        <v>1114</v>
      </c>
      <c r="J16" s="68" t="s">
        <v>647</v>
      </c>
      <c r="K16" s="118" t="s">
        <v>667</v>
      </c>
    </row>
    <row r="17" spans="1:11" ht="13.8">
      <c r="A17" s="118" t="s">
        <v>1310</v>
      </c>
      <c r="B17" s="142">
        <v>10</v>
      </c>
      <c r="C17" s="119" t="s">
        <v>1329</v>
      </c>
      <c r="D17" s="120" t="s">
        <v>66</v>
      </c>
      <c r="E17" s="121" t="s">
        <v>1561</v>
      </c>
      <c r="F17" s="119" t="s">
        <v>1116</v>
      </c>
      <c r="G17" s="121" t="s">
        <v>3</v>
      </c>
      <c r="H17" s="120" t="s">
        <v>1098</v>
      </c>
      <c r="I17" s="121" t="s">
        <v>1114</v>
      </c>
      <c r="J17" s="68" t="s">
        <v>647</v>
      </c>
      <c r="K17" s="118" t="s">
        <v>667</v>
      </c>
    </row>
    <row r="18" spans="1:11" ht="13.8">
      <c r="A18" s="118" t="s">
        <v>1311</v>
      </c>
      <c r="B18" s="142">
        <v>10</v>
      </c>
      <c r="C18" s="119" t="s">
        <v>1330</v>
      </c>
      <c r="D18" s="120" t="s">
        <v>66</v>
      </c>
      <c r="E18" s="121" t="s">
        <v>1561</v>
      </c>
      <c r="F18" s="119" t="s">
        <v>1116</v>
      </c>
      <c r="G18" s="121" t="s">
        <v>3</v>
      </c>
      <c r="H18" s="120" t="s">
        <v>1098</v>
      </c>
      <c r="I18" s="121" t="s">
        <v>1114</v>
      </c>
      <c r="J18" s="68" t="s">
        <v>647</v>
      </c>
      <c r="K18" s="118" t="s">
        <v>667</v>
      </c>
    </row>
    <row r="19" spans="1:11" ht="13.8">
      <c r="A19" s="118" t="s">
        <v>1312</v>
      </c>
      <c r="B19" s="142">
        <v>10</v>
      </c>
      <c r="C19" s="119" t="s">
        <v>1331</v>
      </c>
      <c r="D19" s="120" t="s">
        <v>66</v>
      </c>
      <c r="E19" s="121" t="s">
        <v>1561</v>
      </c>
      <c r="F19" s="119" t="s">
        <v>1116</v>
      </c>
      <c r="G19" s="121" t="s">
        <v>3</v>
      </c>
      <c r="H19" s="120" t="s">
        <v>1098</v>
      </c>
      <c r="I19" s="121" t="s">
        <v>1114</v>
      </c>
      <c r="J19" s="68" t="s">
        <v>647</v>
      </c>
      <c r="K19" s="118" t="s">
        <v>667</v>
      </c>
    </row>
    <row r="20" spans="1:11" ht="13.8">
      <c r="A20" s="118" t="s">
        <v>1313</v>
      </c>
      <c r="B20" s="142">
        <v>10</v>
      </c>
      <c r="C20" s="119" t="s">
        <v>1332</v>
      </c>
      <c r="D20" s="120" t="s">
        <v>66</v>
      </c>
      <c r="E20" s="121" t="s">
        <v>1561</v>
      </c>
      <c r="F20" s="119" t="s">
        <v>1116</v>
      </c>
      <c r="G20" s="121" t="s">
        <v>3</v>
      </c>
      <c r="H20" s="120" t="s">
        <v>1098</v>
      </c>
      <c r="I20" s="121" t="s">
        <v>1114</v>
      </c>
      <c r="J20" s="68" t="s">
        <v>647</v>
      </c>
      <c r="K20" s="118" t="s">
        <v>667</v>
      </c>
    </row>
    <row r="21" spans="1:11" ht="13.8">
      <c r="A21" s="118" t="s">
        <v>1351</v>
      </c>
      <c r="B21" s="142">
        <v>16</v>
      </c>
      <c r="C21" s="119" t="s">
        <v>1352</v>
      </c>
      <c r="D21" s="120" t="s">
        <v>659</v>
      </c>
      <c r="E21" s="121" t="s">
        <v>1561</v>
      </c>
      <c r="F21" s="119" t="s">
        <v>1116</v>
      </c>
      <c r="G21" s="121" t="s">
        <v>3</v>
      </c>
      <c r="H21" s="120" t="s">
        <v>3</v>
      </c>
      <c r="I21" s="121" t="s">
        <v>1114</v>
      </c>
      <c r="J21" s="68" t="s">
        <v>647</v>
      </c>
      <c r="K21" s="118" t="s">
        <v>667</v>
      </c>
    </row>
    <row r="22" spans="1:11" ht="13.8">
      <c r="A22" s="118" t="s">
        <v>1333</v>
      </c>
      <c r="B22" s="142">
        <v>16</v>
      </c>
      <c r="C22" s="119" t="s">
        <v>1353</v>
      </c>
      <c r="D22" s="120" t="s">
        <v>659</v>
      </c>
      <c r="E22" s="121" t="s">
        <v>1561</v>
      </c>
      <c r="F22" s="119" t="s">
        <v>1116</v>
      </c>
      <c r="G22" s="121" t="s">
        <v>3</v>
      </c>
      <c r="H22" s="120" t="s">
        <v>3</v>
      </c>
      <c r="I22" s="121" t="s">
        <v>1114</v>
      </c>
      <c r="J22" s="68" t="s">
        <v>647</v>
      </c>
      <c r="K22" s="118" t="s">
        <v>667</v>
      </c>
    </row>
    <row r="23" spans="1:11" ht="13.8">
      <c r="A23" s="118" t="s">
        <v>1334</v>
      </c>
      <c r="B23" s="142">
        <v>16</v>
      </c>
      <c r="C23" s="119" t="s">
        <v>1354</v>
      </c>
      <c r="D23" s="120" t="s">
        <v>659</v>
      </c>
      <c r="E23" s="121" t="s">
        <v>1561</v>
      </c>
      <c r="F23" s="119" t="s">
        <v>1116</v>
      </c>
      <c r="G23" s="121" t="s">
        <v>3</v>
      </c>
      <c r="H23" s="120" t="s">
        <v>3</v>
      </c>
      <c r="I23" s="121" t="s">
        <v>1114</v>
      </c>
      <c r="J23" s="68" t="s">
        <v>647</v>
      </c>
      <c r="K23" s="118" t="s">
        <v>667</v>
      </c>
    </row>
    <row r="24" spans="1:11" ht="13.8">
      <c r="A24" s="118" t="s">
        <v>1335</v>
      </c>
      <c r="B24" s="142">
        <v>16</v>
      </c>
      <c r="C24" s="119" t="s">
        <v>1355</v>
      </c>
      <c r="D24" s="120" t="s">
        <v>659</v>
      </c>
      <c r="E24" s="121" t="s">
        <v>1561</v>
      </c>
      <c r="F24" s="119" t="s">
        <v>1116</v>
      </c>
      <c r="G24" s="121" t="s">
        <v>3</v>
      </c>
      <c r="H24" s="120" t="s">
        <v>3</v>
      </c>
      <c r="I24" s="121" t="s">
        <v>1114</v>
      </c>
      <c r="J24" s="68" t="s">
        <v>647</v>
      </c>
      <c r="K24" s="118" t="s">
        <v>667</v>
      </c>
    </row>
    <row r="25" spans="1:11" ht="13.8">
      <c r="A25" s="118" t="s">
        <v>1336</v>
      </c>
      <c r="B25" s="142">
        <v>16</v>
      </c>
      <c r="C25" s="119" t="s">
        <v>1356</v>
      </c>
      <c r="D25" s="120" t="s">
        <v>659</v>
      </c>
      <c r="E25" s="121" t="s">
        <v>1561</v>
      </c>
      <c r="F25" s="119" t="s">
        <v>1116</v>
      </c>
      <c r="G25" s="121" t="s">
        <v>3</v>
      </c>
      <c r="H25" s="120" t="s">
        <v>3</v>
      </c>
      <c r="I25" s="121" t="s">
        <v>1114</v>
      </c>
      <c r="J25" s="68" t="s">
        <v>647</v>
      </c>
      <c r="K25" s="118" t="s">
        <v>667</v>
      </c>
    </row>
    <row r="26" spans="1:11" ht="13.8">
      <c r="A26" s="118" t="s">
        <v>1337</v>
      </c>
      <c r="B26" s="142">
        <v>16</v>
      </c>
      <c r="C26" s="119" t="s">
        <v>1357</v>
      </c>
      <c r="D26" s="120" t="s">
        <v>659</v>
      </c>
      <c r="E26" s="121" t="s">
        <v>1561</v>
      </c>
      <c r="F26" s="119" t="s">
        <v>1116</v>
      </c>
      <c r="G26" s="121" t="s">
        <v>3</v>
      </c>
      <c r="H26" s="120" t="s">
        <v>3</v>
      </c>
      <c r="I26" s="121" t="s">
        <v>1114</v>
      </c>
      <c r="J26" s="68" t="s">
        <v>647</v>
      </c>
      <c r="K26" s="118" t="s">
        <v>667</v>
      </c>
    </row>
    <row r="27" spans="1:11" ht="13.8">
      <c r="A27" s="118" t="s">
        <v>1338</v>
      </c>
      <c r="B27" s="142">
        <v>16</v>
      </c>
      <c r="C27" s="119" t="s">
        <v>1358</v>
      </c>
      <c r="D27" s="120" t="s">
        <v>659</v>
      </c>
      <c r="E27" s="121" t="s">
        <v>1561</v>
      </c>
      <c r="F27" s="119" t="s">
        <v>1116</v>
      </c>
      <c r="G27" s="121" t="s">
        <v>3</v>
      </c>
      <c r="H27" s="120" t="s">
        <v>3</v>
      </c>
      <c r="I27" s="121" t="s">
        <v>1114</v>
      </c>
      <c r="J27" s="68" t="s">
        <v>647</v>
      </c>
      <c r="K27" s="118" t="s">
        <v>667</v>
      </c>
    </row>
    <row r="28" spans="1:11" ht="13.8">
      <c r="A28" s="118" t="s">
        <v>1339</v>
      </c>
      <c r="B28" s="142">
        <v>16</v>
      </c>
      <c r="C28" s="119" t="s">
        <v>1359</v>
      </c>
      <c r="D28" s="120" t="s">
        <v>659</v>
      </c>
      <c r="E28" s="121" t="s">
        <v>1561</v>
      </c>
      <c r="F28" s="119" t="s">
        <v>1116</v>
      </c>
      <c r="G28" s="121" t="s">
        <v>3</v>
      </c>
      <c r="H28" s="120" t="s">
        <v>3</v>
      </c>
      <c r="I28" s="121" t="s">
        <v>1114</v>
      </c>
      <c r="J28" s="68" t="s">
        <v>647</v>
      </c>
      <c r="K28" s="118" t="s">
        <v>667</v>
      </c>
    </row>
    <row r="29" spans="1:11" ht="13.8">
      <c r="A29" s="118" t="s">
        <v>1340</v>
      </c>
      <c r="B29" s="142">
        <v>16</v>
      </c>
      <c r="C29" s="119" t="s">
        <v>1360</v>
      </c>
      <c r="D29" s="120" t="s">
        <v>659</v>
      </c>
      <c r="E29" s="121" t="s">
        <v>1561</v>
      </c>
      <c r="F29" s="119" t="s">
        <v>1116</v>
      </c>
      <c r="G29" s="121" t="s">
        <v>3</v>
      </c>
      <c r="H29" s="120" t="s">
        <v>3</v>
      </c>
      <c r="I29" s="121" t="s">
        <v>1114</v>
      </c>
      <c r="J29" s="68" t="s">
        <v>647</v>
      </c>
      <c r="K29" s="118" t="s">
        <v>667</v>
      </c>
    </row>
    <row r="30" spans="1:11" ht="13.8">
      <c r="A30" s="118" t="s">
        <v>1341</v>
      </c>
      <c r="B30" s="142">
        <v>16</v>
      </c>
      <c r="C30" s="119" t="s">
        <v>1361</v>
      </c>
      <c r="D30" s="120" t="s">
        <v>659</v>
      </c>
      <c r="E30" s="121" t="s">
        <v>1561</v>
      </c>
      <c r="F30" s="119" t="s">
        <v>1116</v>
      </c>
      <c r="G30" s="121" t="s">
        <v>3</v>
      </c>
      <c r="H30" s="120" t="s">
        <v>3</v>
      </c>
      <c r="I30" s="121" t="s">
        <v>1114</v>
      </c>
      <c r="J30" s="68" t="s">
        <v>647</v>
      </c>
      <c r="K30" s="118" t="s">
        <v>667</v>
      </c>
    </row>
    <row r="31" spans="1:11" ht="13.8">
      <c r="A31" s="118" t="s">
        <v>1342</v>
      </c>
      <c r="B31" s="142">
        <v>16</v>
      </c>
      <c r="C31" s="119" t="s">
        <v>1362</v>
      </c>
      <c r="D31" s="120" t="s">
        <v>659</v>
      </c>
      <c r="E31" s="121" t="s">
        <v>1561</v>
      </c>
      <c r="F31" s="119" t="s">
        <v>1116</v>
      </c>
      <c r="G31" s="121" t="s">
        <v>3</v>
      </c>
      <c r="H31" s="120" t="s">
        <v>3</v>
      </c>
      <c r="I31" s="121" t="s">
        <v>1114</v>
      </c>
      <c r="J31" s="68" t="s">
        <v>647</v>
      </c>
      <c r="K31" s="118" t="s">
        <v>667</v>
      </c>
    </row>
    <row r="32" spans="1:11" ht="13.8">
      <c r="A32" s="118" t="s">
        <v>1343</v>
      </c>
      <c r="B32" s="142">
        <v>16</v>
      </c>
      <c r="C32" s="119" t="s">
        <v>1363</v>
      </c>
      <c r="D32" s="120" t="s">
        <v>659</v>
      </c>
      <c r="E32" s="121" t="s">
        <v>1561</v>
      </c>
      <c r="F32" s="119" t="s">
        <v>1116</v>
      </c>
      <c r="G32" s="121" t="s">
        <v>3</v>
      </c>
      <c r="H32" s="120" t="s">
        <v>3</v>
      </c>
      <c r="I32" s="121" t="s">
        <v>1114</v>
      </c>
      <c r="J32" s="68" t="s">
        <v>647</v>
      </c>
      <c r="K32" s="118" t="s">
        <v>667</v>
      </c>
    </row>
    <row r="33" spans="1:11" ht="13.8">
      <c r="A33" s="118" t="s">
        <v>1344</v>
      </c>
      <c r="B33" s="142">
        <v>16</v>
      </c>
      <c r="C33" s="119" t="s">
        <v>1364</v>
      </c>
      <c r="D33" s="120" t="s">
        <v>659</v>
      </c>
      <c r="E33" s="121" t="s">
        <v>1561</v>
      </c>
      <c r="F33" s="119" t="s">
        <v>1116</v>
      </c>
      <c r="G33" s="121" t="s">
        <v>3</v>
      </c>
      <c r="H33" s="120" t="s">
        <v>3</v>
      </c>
      <c r="I33" s="121" t="s">
        <v>1114</v>
      </c>
      <c r="J33" s="68" t="s">
        <v>647</v>
      </c>
      <c r="K33" s="118" t="s">
        <v>667</v>
      </c>
    </row>
    <row r="34" spans="1:11" ht="13.8">
      <c r="A34" s="118" t="s">
        <v>1345</v>
      </c>
      <c r="B34" s="142">
        <v>16</v>
      </c>
      <c r="C34" s="119" t="s">
        <v>1365</v>
      </c>
      <c r="D34" s="120" t="s">
        <v>659</v>
      </c>
      <c r="E34" s="121" t="s">
        <v>1561</v>
      </c>
      <c r="F34" s="119" t="s">
        <v>1116</v>
      </c>
      <c r="G34" s="121" t="s">
        <v>3</v>
      </c>
      <c r="H34" s="120" t="s">
        <v>3</v>
      </c>
      <c r="I34" s="121" t="s">
        <v>1114</v>
      </c>
      <c r="J34" s="68" t="s">
        <v>647</v>
      </c>
      <c r="K34" s="118" t="s">
        <v>667</v>
      </c>
    </row>
    <row r="35" spans="1:11" ht="13.8">
      <c r="A35" s="118" t="s">
        <v>1346</v>
      </c>
      <c r="B35" s="142">
        <v>16</v>
      </c>
      <c r="C35" s="119" t="s">
        <v>1366</v>
      </c>
      <c r="D35" s="120" t="s">
        <v>659</v>
      </c>
      <c r="E35" s="121" t="s">
        <v>1561</v>
      </c>
      <c r="F35" s="119" t="s">
        <v>1116</v>
      </c>
      <c r="G35" s="121" t="s">
        <v>3</v>
      </c>
      <c r="H35" s="120" t="s">
        <v>3</v>
      </c>
      <c r="I35" s="121" t="s">
        <v>1114</v>
      </c>
      <c r="J35" s="68" t="s">
        <v>647</v>
      </c>
      <c r="K35" s="118" t="s">
        <v>667</v>
      </c>
    </row>
    <row r="36" spans="1:11" ht="13.8">
      <c r="A36" s="118" t="s">
        <v>1347</v>
      </c>
      <c r="B36" s="142">
        <v>16</v>
      </c>
      <c r="C36" s="119" t="s">
        <v>1367</v>
      </c>
      <c r="D36" s="120" t="s">
        <v>659</v>
      </c>
      <c r="E36" s="121" t="s">
        <v>1561</v>
      </c>
      <c r="F36" s="119" t="s">
        <v>1116</v>
      </c>
      <c r="G36" s="121" t="s">
        <v>3</v>
      </c>
      <c r="H36" s="120" t="s">
        <v>3</v>
      </c>
      <c r="I36" s="121" t="s">
        <v>1114</v>
      </c>
      <c r="J36" s="68" t="s">
        <v>647</v>
      </c>
      <c r="K36" s="118" t="s">
        <v>667</v>
      </c>
    </row>
    <row r="37" spans="1:11" ht="13.8">
      <c r="A37" s="118" t="s">
        <v>1348</v>
      </c>
      <c r="B37" s="142">
        <v>16</v>
      </c>
      <c r="C37" s="119" t="s">
        <v>1368</v>
      </c>
      <c r="D37" s="120" t="s">
        <v>659</v>
      </c>
      <c r="E37" s="121" t="s">
        <v>1561</v>
      </c>
      <c r="F37" s="119" t="s">
        <v>1116</v>
      </c>
      <c r="G37" s="121" t="s">
        <v>3</v>
      </c>
      <c r="H37" s="120" t="s">
        <v>3</v>
      </c>
      <c r="I37" s="121" t="s">
        <v>1114</v>
      </c>
      <c r="J37" s="68" t="s">
        <v>647</v>
      </c>
      <c r="K37" s="118" t="s">
        <v>667</v>
      </c>
    </row>
    <row r="38" spans="1:11" ht="13.8">
      <c r="A38" s="118" t="s">
        <v>1349</v>
      </c>
      <c r="B38" s="142">
        <v>16</v>
      </c>
      <c r="C38" s="119" t="s">
        <v>1369</v>
      </c>
      <c r="D38" s="120" t="s">
        <v>659</v>
      </c>
      <c r="E38" s="121" t="s">
        <v>1561</v>
      </c>
      <c r="F38" s="119" t="s">
        <v>1116</v>
      </c>
      <c r="G38" s="121" t="s">
        <v>3</v>
      </c>
      <c r="H38" s="120" t="s">
        <v>3</v>
      </c>
      <c r="I38" s="121" t="s">
        <v>1114</v>
      </c>
      <c r="J38" s="68" t="s">
        <v>647</v>
      </c>
      <c r="K38" s="118" t="s">
        <v>667</v>
      </c>
    </row>
    <row r="39" spans="1:11" ht="13.8">
      <c r="A39" s="118" t="s">
        <v>1350</v>
      </c>
      <c r="B39" s="142">
        <v>16</v>
      </c>
      <c r="C39" s="119" t="s">
        <v>1370</v>
      </c>
      <c r="D39" s="120" t="s">
        <v>659</v>
      </c>
      <c r="E39" s="121" t="s">
        <v>1561</v>
      </c>
      <c r="F39" s="119" t="s">
        <v>1116</v>
      </c>
      <c r="G39" s="121" t="s">
        <v>3</v>
      </c>
      <c r="H39" s="120" t="s">
        <v>3</v>
      </c>
      <c r="I39" s="121" t="s">
        <v>1114</v>
      </c>
      <c r="J39" s="68" t="s">
        <v>647</v>
      </c>
      <c r="K39" s="118" t="s">
        <v>667</v>
      </c>
    </row>
    <row r="40" spans="1:11" ht="13.8">
      <c r="A40" s="118" t="s">
        <v>1371</v>
      </c>
      <c r="B40" s="142">
        <v>16</v>
      </c>
      <c r="C40" s="119" t="s">
        <v>1390</v>
      </c>
      <c r="D40" s="120" t="s">
        <v>10</v>
      </c>
      <c r="E40" s="121" t="s">
        <v>1561</v>
      </c>
      <c r="F40" s="119" t="s">
        <v>1116</v>
      </c>
      <c r="G40" s="121" t="s">
        <v>3</v>
      </c>
      <c r="H40" s="120" t="s">
        <v>17</v>
      </c>
      <c r="I40" s="121" t="s">
        <v>1114</v>
      </c>
      <c r="J40" s="68" t="s">
        <v>647</v>
      </c>
      <c r="K40" s="118" t="s">
        <v>667</v>
      </c>
    </row>
    <row r="41" spans="1:11" ht="13.8">
      <c r="A41" s="118" t="s">
        <v>1372</v>
      </c>
      <c r="B41" s="142">
        <v>16</v>
      </c>
      <c r="C41" s="119" t="s">
        <v>1391</v>
      </c>
      <c r="D41" s="120" t="s">
        <v>10</v>
      </c>
      <c r="E41" s="121" t="s">
        <v>1561</v>
      </c>
      <c r="F41" s="119" t="s">
        <v>1116</v>
      </c>
      <c r="G41" s="121" t="s">
        <v>3</v>
      </c>
      <c r="H41" s="120" t="s">
        <v>17</v>
      </c>
      <c r="I41" s="121" t="s">
        <v>1114</v>
      </c>
      <c r="J41" s="68" t="s">
        <v>647</v>
      </c>
      <c r="K41" s="118" t="s">
        <v>667</v>
      </c>
    </row>
    <row r="42" spans="1:11" ht="13.8">
      <c r="A42" s="118" t="s">
        <v>1373</v>
      </c>
      <c r="B42" s="142">
        <v>16</v>
      </c>
      <c r="C42" s="119" t="s">
        <v>1392</v>
      </c>
      <c r="D42" s="120" t="s">
        <v>10</v>
      </c>
      <c r="E42" s="121" t="s">
        <v>1561</v>
      </c>
      <c r="F42" s="119" t="s">
        <v>1116</v>
      </c>
      <c r="G42" s="121" t="s">
        <v>3</v>
      </c>
      <c r="H42" s="120" t="s">
        <v>17</v>
      </c>
      <c r="I42" s="121" t="s">
        <v>1114</v>
      </c>
      <c r="J42" s="68" t="s">
        <v>647</v>
      </c>
      <c r="K42" s="118" t="s">
        <v>667</v>
      </c>
    </row>
    <row r="43" spans="1:11" ht="13.8">
      <c r="A43" s="118" t="s">
        <v>1374</v>
      </c>
      <c r="B43" s="142">
        <v>16</v>
      </c>
      <c r="C43" s="119" t="s">
        <v>1393</v>
      </c>
      <c r="D43" s="120" t="s">
        <v>10</v>
      </c>
      <c r="E43" s="121" t="s">
        <v>1561</v>
      </c>
      <c r="F43" s="119" t="s">
        <v>1116</v>
      </c>
      <c r="G43" s="121" t="s">
        <v>3</v>
      </c>
      <c r="H43" s="120" t="s">
        <v>17</v>
      </c>
      <c r="I43" s="121" t="s">
        <v>1114</v>
      </c>
      <c r="J43" s="68" t="s">
        <v>647</v>
      </c>
      <c r="K43" s="118" t="s">
        <v>667</v>
      </c>
    </row>
    <row r="44" spans="1:11" ht="13.8">
      <c r="A44" s="118" t="s">
        <v>1375</v>
      </c>
      <c r="B44" s="142">
        <v>16</v>
      </c>
      <c r="C44" s="119" t="s">
        <v>1394</v>
      </c>
      <c r="D44" s="120" t="s">
        <v>10</v>
      </c>
      <c r="E44" s="121" t="s">
        <v>1561</v>
      </c>
      <c r="F44" s="119" t="s">
        <v>1116</v>
      </c>
      <c r="G44" s="121" t="s">
        <v>3</v>
      </c>
      <c r="H44" s="120" t="s">
        <v>17</v>
      </c>
      <c r="I44" s="121" t="s">
        <v>1114</v>
      </c>
      <c r="J44" s="68" t="s">
        <v>647</v>
      </c>
      <c r="K44" s="118" t="s">
        <v>667</v>
      </c>
    </row>
    <row r="45" spans="1:11" ht="13.8">
      <c r="A45" s="118" t="s">
        <v>1376</v>
      </c>
      <c r="B45" s="142">
        <v>16</v>
      </c>
      <c r="C45" s="119" t="s">
        <v>1395</v>
      </c>
      <c r="D45" s="120" t="s">
        <v>10</v>
      </c>
      <c r="E45" s="121" t="s">
        <v>1561</v>
      </c>
      <c r="F45" s="119" t="s">
        <v>1116</v>
      </c>
      <c r="G45" s="121" t="s">
        <v>3</v>
      </c>
      <c r="H45" s="120" t="s">
        <v>17</v>
      </c>
      <c r="I45" s="121" t="s">
        <v>1114</v>
      </c>
      <c r="J45" s="68" t="s">
        <v>647</v>
      </c>
      <c r="K45" s="118" t="s">
        <v>667</v>
      </c>
    </row>
    <row r="46" spans="1:11" ht="13.8">
      <c r="A46" s="118" t="s">
        <v>1377</v>
      </c>
      <c r="B46" s="142">
        <v>16</v>
      </c>
      <c r="C46" s="119" t="s">
        <v>1396</v>
      </c>
      <c r="D46" s="120" t="s">
        <v>10</v>
      </c>
      <c r="E46" s="121" t="s">
        <v>1561</v>
      </c>
      <c r="F46" s="119" t="s">
        <v>1116</v>
      </c>
      <c r="G46" s="121" t="s">
        <v>3</v>
      </c>
      <c r="H46" s="120" t="s">
        <v>17</v>
      </c>
      <c r="I46" s="121" t="s">
        <v>1114</v>
      </c>
      <c r="J46" s="68" t="s">
        <v>647</v>
      </c>
      <c r="K46" s="118" t="s">
        <v>667</v>
      </c>
    </row>
    <row r="47" spans="1:11" ht="13.8">
      <c r="A47" s="118" t="s">
        <v>1378</v>
      </c>
      <c r="B47" s="142">
        <v>16</v>
      </c>
      <c r="C47" s="119" t="s">
        <v>1397</v>
      </c>
      <c r="D47" s="120" t="s">
        <v>10</v>
      </c>
      <c r="E47" s="121" t="s">
        <v>1561</v>
      </c>
      <c r="F47" s="119" t="s">
        <v>1116</v>
      </c>
      <c r="G47" s="121" t="s">
        <v>3</v>
      </c>
      <c r="H47" s="120" t="s">
        <v>17</v>
      </c>
      <c r="I47" s="121" t="s">
        <v>1114</v>
      </c>
      <c r="J47" s="68" t="s">
        <v>647</v>
      </c>
      <c r="K47" s="118" t="s">
        <v>667</v>
      </c>
    </row>
    <row r="48" spans="1:11" ht="13.8">
      <c r="A48" s="118" t="s">
        <v>1379</v>
      </c>
      <c r="B48" s="142">
        <v>16</v>
      </c>
      <c r="C48" s="119" t="s">
        <v>1398</v>
      </c>
      <c r="D48" s="120" t="s">
        <v>10</v>
      </c>
      <c r="E48" s="121" t="s">
        <v>1561</v>
      </c>
      <c r="F48" s="119" t="s">
        <v>1116</v>
      </c>
      <c r="G48" s="121" t="s">
        <v>3</v>
      </c>
      <c r="H48" s="120" t="s">
        <v>17</v>
      </c>
      <c r="I48" s="121" t="s">
        <v>1114</v>
      </c>
      <c r="J48" s="68" t="s">
        <v>647</v>
      </c>
      <c r="K48" s="118" t="s">
        <v>667</v>
      </c>
    </row>
    <row r="49" spans="1:11" ht="13.8">
      <c r="A49" s="118" t="s">
        <v>1380</v>
      </c>
      <c r="B49" s="142">
        <v>16</v>
      </c>
      <c r="C49" s="119" t="s">
        <v>1399</v>
      </c>
      <c r="D49" s="120" t="s">
        <v>10</v>
      </c>
      <c r="E49" s="121" t="s">
        <v>1561</v>
      </c>
      <c r="F49" s="119" t="s">
        <v>1116</v>
      </c>
      <c r="G49" s="121" t="s">
        <v>3</v>
      </c>
      <c r="H49" s="120" t="s">
        <v>17</v>
      </c>
      <c r="I49" s="121" t="s">
        <v>1114</v>
      </c>
      <c r="J49" s="68" t="s">
        <v>647</v>
      </c>
      <c r="K49" s="118" t="s">
        <v>667</v>
      </c>
    </row>
    <row r="50" spans="1:11" ht="13.8">
      <c r="A50" s="118" t="s">
        <v>1381</v>
      </c>
      <c r="B50" s="142">
        <v>16</v>
      </c>
      <c r="C50" s="119" t="s">
        <v>1400</v>
      </c>
      <c r="D50" s="120" t="s">
        <v>10</v>
      </c>
      <c r="E50" s="121" t="s">
        <v>1561</v>
      </c>
      <c r="F50" s="119" t="s">
        <v>1116</v>
      </c>
      <c r="G50" s="121" t="s">
        <v>3</v>
      </c>
      <c r="H50" s="120" t="s">
        <v>17</v>
      </c>
      <c r="I50" s="121" t="s">
        <v>1114</v>
      </c>
      <c r="J50" s="68" t="s">
        <v>647</v>
      </c>
      <c r="K50" s="118" t="s">
        <v>667</v>
      </c>
    </row>
    <row r="51" spans="1:11" ht="13.8">
      <c r="A51" s="118" t="s">
        <v>1382</v>
      </c>
      <c r="B51" s="142">
        <v>16</v>
      </c>
      <c r="C51" s="119" t="s">
        <v>1401</v>
      </c>
      <c r="D51" s="120" t="s">
        <v>10</v>
      </c>
      <c r="E51" s="121" t="s">
        <v>1561</v>
      </c>
      <c r="F51" s="119" t="s">
        <v>1116</v>
      </c>
      <c r="G51" s="121" t="s">
        <v>3</v>
      </c>
      <c r="H51" s="120" t="s">
        <v>17</v>
      </c>
      <c r="I51" s="121" t="s">
        <v>1114</v>
      </c>
      <c r="J51" s="68" t="s">
        <v>647</v>
      </c>
      <c r="K51" s="118" t="s">
        <v>667</v>
      </c>
    </row>
    <row r="52" spans="1:11" ht="13.8">
      <c r="A52" s="118" t="s">
        <v>1383</v>
      </c>
      <c r="B52" s="142">
        <v>16</v>
      </c>
      <c r="C52" s="119" t="s">
        <v>1402</v>
      </c>
      <c r="D52" s="120" t="s">
        <v>10</v>
      </c>
      <c r="E52" s="121" t="s">
        <v>1561</v>
      </c>
      <c r="F52" s="119" t="s">
        <v>1116</v>
      </c>
      <c r="G52" s="121" t="s">
        <v>3</v>
      </c>
      <c r="H52" s="120" t="s">
        <v>17</v>
      </c>
      <c r="I52" s="121" t="s">
        <v>1114</v>
      </c>
      <c r="J52" s="68" t="s">
        <v>647</v>
      </c>
      <c r="K52" s="118" t="s">
        <v>667</v>
      </c>
    </row>
    <row r="53" spans="1:11" ht="13.8">
      <c r="A53" s="118" t="s">
        <v>1384</v>
      </c>
      <c r="B53" s="142">
        <v>16</v>
      </c>
      <c r="C53" s="119" t="s">
        <v>1403</v>
      </c>
      <c r="D53" s="120" t="s">
        <v>10</v>
      </c>
      <c r="E53" s="121" t="s">
        <v>1561</v>
      </c>
      <c r="F53" s="119" t="s">
        <v>1116</v>
      </c>
      <c r="G53" s="121" t="s">
        <v>3</v>
      </c>
      <c r="H53" s="120" t="s">
        <v>17</v>
      </c>
      <c r="I53" s="121" t="s">
        <v>1114</v>
      </c>
      <c r="J53" s="68" t="s">
        <v>647</v>
      </c>
      <c r="K53" s="118" t="s">
        <v>667</v>
      </c>
    </row>
    <row r="54" spans="1:11" ht="13.8">
      <c r="A54" s="118" t="s">
        <v>1385</v>
      </c>
      <c r="B54" s="142">
        <v>16</v>
      </c>
      <c r="C54" s="119" t="s">
        <v>1404</v>
      </c>
      <c r="D54" s="120" t="s">
        <v>10</v>
      </c>
      <c r="E54" s="121" t="s">
        <v>1561</v>
      </c>
      <c r="F54" s="119" t="s">
        <v>1116</v>
      </c>
      <c r="G54" s="121" t="s">
        <v>3</v>
      </c>
      <c r="H54" s="120" t="s">
        <v>17</v>
      </c>
      <c r="I54" s="121" t="s">
        <v>1114</v>
      </c>
      <c r="J54" s="68" t="s">
        <v>647</v>
      </c>
      <c r="K54" s="118" t="s">
        <v>667</v>
      </c>
    </row>
    <row r="55" spans="1:11" ht="13.8">
      <c r="A55" s="118" t="s">
        <v>1386</v>
      </c>
      <c r="B55" s="142">
        <v>16</v>
      </c>
      <c r="C55" s="119" t="s">
        <v>1405</v>
      </c>
      <c r="D55" s="120" t="s">
        <v>10</v>
      </c>
      <c r="E55" s="121" t="s">
        <v>1561</v>
      </c>
      <c r="F55" s="119" t="s">
        <v>1116</v>
      </c>
      <c r="G55" s="121" t="s">
        <v>3</v>
      </c>
      <c r="H55" s="120" t="s">
        <v>17</v>
      </c>
      <c r="I55" s="121" t="s">
        <v>1114</v>
      </c>
      <c r="J55" s="68" t="s">
        <v>647</v>
      </c>
      <c r="K55" s="118" t="s">
        <v>667</v>
      </c>
    </row>
    <row r="56" spans="1:11" ht="13.8">
      <c r="A56" s="118" t="s">
        <v>1387</v>
      </c>
      <c r="B56" s="142">
        <v>16</v>
      </c>
      <c r="C56" s="119" t="s">
        <v>1406</v>
      </c>
      <c r="D56" s="120" t="s">
        <v>10</v>
      </c>
      <c r="E56" s="121" t="s">
        <v>1561</v>
      </c>
      <c r="F56" s="119" t="s">
        <v>1116</v>
      </c>
      <c r="G56" s="121" t="s">
        <v>3</v>
      </c>
      <c r="H56" s="120" t="s">
        <v>17</v>
      </c>
      <c r="I56" s="121" t="s">
        <v>1114</v>
      </c>
      <c r="J56" s="68" t="s">
        <v>647</v>
      </c>
      <c r="K56" s="118" t="s">
        <v>667</v>
      </c>
    </row>
    <row r="57" spans="1:11" ht="13.8">
      <c r="A57" s="118" t="s">
        <v>1388</v>
      </c>
      <c r="B57" s="142">
        <v>16</v>
      </c>
      <c r="C57" s="119" t="s">
        <v>1407</v>
      </c>
      <c r="D57" s="120" t="s">
        <v>10</v>
      </c>
      <c r="E57" s="121" t="s">
        <v>1561</v>
      </c>
      <c r="F57" s="119" t="s">
        <v>1116</v>
      </c>
      <c r="G57" s="121" t="s">
        <v>3</v>
      </c>
      <c r="H57" s="120" t="s">
        <v>17</v>
      </c>
      <c r="I57" s="121" t="s">
        <v>1114</v>
      </c>
      <c r="J57" s="68" t="s">
        <v>647</v>
      </c>
      <c r="K57" s="118" t="s">
        <v>667</v>
      </c>
    </row>
    <row r="58" spans="1:11" ht="13.8">
      <c r="A58" s="118" t="s">
        <v>1389</v>
      </c>
      <c r="B58" s="142">
        <v>16</v>
      </c>
      <c r="C58" s="119" t="s">
        <v>1408</v>
      </c>
      <c r="D58" s="120" t="s">
        <v>10</v>
      </c>
      <c r="E58" s="121" t="s">
        <v>1561</v>
      </c>
      <c r="F58" s="119" t="s">
        <v>1116</v>
      </c>
      <c r="G58" s="121" t="s">
        <v>3</v>
      </c>
      <c r="H58" s="120" t="s">
        <v>17</v>
      </c>
      <c r="I58" s="121" t="s">
        <v>1114</v>
      </c>
      <c r="J58" s="68" t="s">
        <v>647</v>
      </c>
      <c r="K58" s="118" t="s">
        <v>667</v>
      </c>
    </row>
    <row r="59" spans="1:11" ht="13.8">
      <c r="A59" s="118" t="s">
        <v>1446</v>
      </c>
      <c r="B59" s="142">
        <v>25</v>
      </c>
      <c r="C59" s="119" t="s">
        <v>1427</v>
      </c>
      <c r="D59" s="120" t="s">
        <v>66</v>
      </c>
      <c r="E59" s="121" t="s">
        <v>1561</v>
      </c>
      <c r="F59" s="119" t="s">
        <v>1116</v>
      </c>
      <c r="G59" s="121" t="s">
        <v>3</v>
      </c>
      <c r="H59" s="120" t="s">
        <v>3</v>
      </c>
      <c r="I59" s="121" t="s">
        <v>1114</v>
      </c>
      <c r="J59" s="68" t="s">
        <v>647</v>
      </c>
      <c r="K59" s="118" t="s">
        <v>667</v>
      </c>
    </row>
    <row r="60" spans="1:11" ht="13.8">
      <c r="A60" s="118" t="s">
        <v>1409</v>
      </c>
      <c r="B60" s="142">
        <v>25</v>
      </c>
      <c r="C60" s="119" t="s">
        <v>1428</v>
      </c>
      <c r="D60" s="120" t="s">
        <v>66</v>
      </c>
      <c r="E60" s="121" t="s">
        <v>1561</v>
      </c>
      <c r="F60" s="119" t="s">
        <v>1116</v>
      </c>
      <c r="G60" s="121" t="s">
        <v>3</v>
      </c>
      <c r="H60" s="120" t="s">
        <v>3</v>
      </c>
      <c r="I60" s="121" t="s">
        <v>1114</v>
      </c>
      <c r="J60" s="68" t="s">
        <v>647</v>
      </c>
      <c r="K60" s="118" t="s">
        <v>667</v>
      </c>
    </row>
    <row r="61" spans="1:11" ht="13.8">
      <c r="A61" s="118" t="s">
        <v>1410</v>
      </c>
      <c r="B61" s="142">
        <v>25</v>
      </c>
      <c r="C61" s="119" t="s">
        <v>1429</v>
      </c>
      <c r="D61" s="120" t="s">
        <v>66</v>
      </c>
      <c r="E61" s="121" t="s">
        <v>1561</v>
      </c>
      <c r="F61" s="119" t="s">
        <v>1116</v>
      </c>
      <c r="G61" s="121" t="s">
        <v>3</v>
      </c>
      <c r="H61" s="120" t="s">
        <v>3</v>
      </c>
      <c r="I61" s="121" t="s">
        <v>1114</v>
      </c>
      <c r="J61" s="68" t="s">
        <v>647</v>
      </c>
      <c r="K61" s="118" t="s">
        <v>667</v>
      </c>
    </row>
    <row r="62" spans="1:11" ht="13.8">
      <c r="A62" s="118" t="s">
        <v>1411</v>
      </c>
      <c r="B62" s="142">
        <v>25</v>
      </c>
      <c r="C62" s="119" t="s">
        <v>1430</v>
      </c>
      <c r="D62" s="120" t="s">
        <v>66</v>
      </c>
      <c r="E62" s="121" t="s">
        <v>1561</v>
      </c>
      <c r="F62" s="119" t="s">
        <v>1116</v>
      </c>
      <c r="G62" s="121" t="s">
        <v>3</v>
      </c>
      <c r="H62" s="120" t="s">
        <v>3</v>
      </c>
      <c r="I62" s="121" t="s">
        <v>1114</v>
      </c>
      <c r="J62" s="68" t="s">
        <v>647</v>
      </c>
      <c r="K62" s="118" t="s">
        <v>667</v>
      </c>
    </row>
    <row r="63" spans="1:11" ht="13.8">
      <c r="A63" s="118" t="s">
        <v>1412</v>
      </c>
      <c r="B63" s="142">
        <v>25</v>
      </c>
      <c r="C63" s="119" t="s">
        <v>1431</v>
      </c>
      <c r="D63" s="120" t="s">
        <v>66</v>
      </c>
      <c r="E63" s="121" t="s">
        <v>1561</v>
      </c>
      <c r="F63" s="119" t="s">
        <v>1116</v>
      </c>
      <c r="G63" s="121" t="s">
        <v>3</v>
      </c>
      <c r="H63" s="120" t="s">
        <v>3</v>
      </c>
      <c r="I63" s="121" t="s">
        <v>1114</v>
      </c>
      <c r="J63" s="68" t="s">
        <v>647</v>
      </c>
      <c r="K63" s="118" t="s">
        <v>667</v>
      </c>
    </row>
    <row r="64" spans="1:11" ht="13.8">
      <c r="A64" s="118" t="s">
        <v>1413</v>
      </c>
      <c r="B64" s="142">
        <v>25</v>
      </c>
      <c r="C64" s="119" t="s">
        <v>1432</v>
      </c>
      <c r="D64" s="120" t="s">
        <v>66</v>
      </c>
      <c r="E64" s="121" t="s">
        <v>1561</v>
      </c>
      <c r="F64" s="119" t="s">
        <v>1116</v>
      </c>
      <c r="G64" s="121" t="s">
        <v>3</v>
      </c>
      <c r="H64" s="120" t="s">
        <v>3</v>
      </c>
      <c r="I64" s="121" t="s">
        <v>1114</v>
      </c>
      <c r="J64" s="68" t="s">
        <v>647</v>
      </c>
      <c r="K64" s="118" t="s">
        <v>667</v>
      </c>
    </row>
    <row r="65" spans="1:11" ht="13.8">
      <c r="A65" s="118" t="s">
        <v>1414</v>
      </c>
      <c r="B65" s="142">
        <v>25</v>
      </c>
      <c r="C65" s="119" t="s">
        <v>1433</v>
      </c>
      <c r="D65" s="120" t="s">
        <v>66</v>
      </c>
      <c r="E65" s="121" t="s">
        <v>1561</v>
      </c>
      <c r="F65" s="119" t="s">
        <v>1116</v>
      </c>
      <c r="G65" s="121" t="s">
        <v>3</v>
      </c>
      <c r="H65" s="120" t="s">
        <v>3</v>
      </c>
      <c r="I65" s="121" t="s">
        <v>1114</v>
      </c>
      <c r="J65" s="68" t="s">
        <v>647</v>
      </c>
      <c r="K65" s="118" t="s">
        <v>667</v>
      </c>
    </row>
    <row r="66" spans="1:11" ht="13.8">
      <c r="A66" s="118" t="s">
        <v>1415</v>
      </c>
      <c r="B66" s="142">
        <v>25</v>
      </c>
      <c r="C66" s="119" t="s">
        <v>1434</v>
      </c>
      <c r="D66" s="120" t="s">
        <v>66</v>
      </c>
      <c r="E66" s="121" t="s">
        <v>1561</v>
      </c>
      <c r="F66" s="119" t="s">
        <v>1116</v>
      </c>
      <c r="G66" s="121" t="s">
        <v>3</v>
      </c>
      <c r="H66" s="120" t="s">
        <v>3</v>
      </c>
      <c r="I66" s="121" t="s">
        <v>1114</v>
      </c>
      <c r="J66" s="68" t="s">
        <v>647</v>
      </c>
      <c r="K66" s="118" t="s">
        <v>667</v>
      </c>
    </row>
    <row r="67" spans="1:11" ht="13.8">
      <c r="A67" s="118" t="s">
        <v>1416</v>
      </c>
      <c r="B67" s="142">
        <v>25</v>
      </c>
      <c r="C67" s="119" t="s">
        <v>1435</v>
      </c>
      <c r="D67" s="120" t="s">
        <v>66</v>
      </c>
      <c r="E67" s="121" t="s">
        <v>1561</v>
      </c>
      <c r="F67" s="119" t="s">
        <v>1116</v>
      </c>
      <c r="G67" s="121" t="s">
        <v>3</v>
      </c>
      <c r="H67" s="120" t="s">
        <v>3</v>
      </c>
      <c r="I67" s="121" t="s">
        <v>1114</v>
      </c>
      <c r="J67" s="68" t="s">
        <v>647</v>
      </c>
      <c r="K67" s="118" t="s">
        <v>667</v>
      </c>
    </row>
    <row r="68" spans="1:11" ht="13.8">
      <c r="A68" s="118" t="s">
        <v>1417</v>
      </c>
      <c r="B68" s="142">
        <v>25</v>
      </c>
      <c r="C68" s="119" t="s">
        <v>1436</v>
      </c>
      <c r="D68" s="120" t="s">
        <v>66</v>
      </c>
      <c r="E68" s="121" t="s">
        <v>1561</v>
      </c>
      <c r="F68" s="119" t="s">
        <v>1116</v>
      </c>
      <c r="G68" s="121" t="s">
        <v>3</v>
      </c>
      <c r="H68" s="120" t="s">
        <v>3</v>
      </c>
      <c r="I68" s="121" t="s">
        <v>1114</v>
      </c>
      <c r="J68" s="68" t="s">
        <v>647</v>
      </c>
      <c r="K68" s="118" t="s">
        <v>667</v>
      </c>
    </row>
    <row r="69" spans="1:11" ht="13.8">
      <c r="A69" s="118" t="s">
        <v>1418</v>
      </c>
      <c r="B69" s="142">
        <v>25</v>
      </c>
      <c r="C69" s="119" t="s">
        <v>1437</v>
      </c>
      <c r="D69" s="120" t="s">
        <v>66</v>
      </c>
      <c r="E69" s="121" t="s">
        <v>1561</v>
      </c>
      <c r="F69" s="119" t="s">
        <v>1116</v>
      </c>
      <c r="G69" s="121" t="s">
        <v>3</v>
      </c>
      <c r="H69" s="120" t="s">
        <v>3</v>
      </c>
      <c r="I69" s="121" t="s">
        <v>1114</v>
      </c>
      <c r="J69" s="68" t="s">
        <v>647</v>
      </c>
      <c r="K69" s="118" t="s">
        <v>667</v>
      </c>
    </row>
    <row r="70" spans="1:11" ht="13.8">
      <c r="A70" s="118" t="s">
        <v>1419</v>
      </c>
      <c r="B70" s="142">
        <v>25</v>
      </c>
      <c r="C70" s="119" t="s">
        <v>1438</v>
      </c>
      <c r="D70" s="120" t="s">
        <v>66</v>
      </c>
      <c r="E70" s="121" t="s">
        <v>1561</v>
      </c>
      <c r="F70" s="119" t="s">
        <v>1116</v>
      </c>
      <c r="G70" s="121" t="s">
        <v>3</v>
      </c>
      <c r="H70" s="120" t="s">
        <v>3</v>
      </c>
      <c r="I70" s="121" t="s">
        <v>1114</v>
      </c>
      <c r="J70" s="68" t="s">
        <v>647</v>
      </c>
      <c r="K70" s="118" t="s">
        <v>667</v>
      </c>
    </row>
    <row r="71" spans="1:11" ht="13.8">
      <c r="A71" s="118" t="s">
        <v>1420</v>
      </c>
      <c r="B71" s="142">
        <v>25</v>
      </c>
      <c r="C71" s="119" t="s">
        <v>1439</v>
      </c>
      <c r="D71" s="120" t="s">
        <v>66</v>
      </c>
      <c r="E71" s="121" t="s">
        <v>1561</v>
      </c>
      <c r="F71" s="119" t="s">
        <v>1116</v>
      </c>
      <c r="G71" s="121" t="s">
        <v>3</v>
      </c>
      <c r="H71" s="120" t="s">
        <v>3</v>
      </c>
      <c r="I71" s="121" t="s">
        <v>1114</v>
      </c>
      <c r="J71" s="68" t="s">
        <v>647</v>
      </c>
      <c r="K71" s="118" t="s">
        <v>667</v>
      </c>
    </row>
    <row r="72" spans="1:11" ht="13.8">
      <c r="A72" s="118" t="s">
        <v>1421</v>
      </c>
      <c r="B72" s="142">
        <v>25</v>
      </c>
      <c r="C72" s="119" t="s">
        <v>1440</v>
      </c>
      <c r="D72" s="120" t="s">
        <v>66</v>
      </c>
      <c r="E72" s="121" t="s">
        <v>1561</v>
      </c>
      <c r="F72" s="119" t="s">
        <v>1116</v>
      </c>
      <c r="G72" s="121" t="s">
        <v>3</v>
      </c>
      <c r="H72" s="120" t="s">
        <v>3</v>
      </c>
      <c r="I72" s="121" t="s">
        <v>1114</v>
      </c>
      <c r="J72" s="68" t="s">
        <v>647</v>
      </c>
      <c r="K72" s="118" t="s">
        <v>667</v>
      </c>
    </row>
    <row r="73" spans="1:11" ht="13.8">
      <c r="A73" s="118" t="s">
        <v>1422</v>
      </c>
      <c r="B73" s="142">
        <v>25</v>
      </c>
      <c r="C73" s="119" t="s">
        <v>1441</v>
      </c>
      <c r="D73" s="120" t="s">
        <v>66</v>
      </c>
      <c r="E73" s="121" t="s">
        <v>1561</v>
      </c>
      <c r="F73" s="119" t="s">
        <v>1116</v>
      </c>
      <c r="G73" s="121" t="s">
        <v>3</v>
      </c>
      <c r="H73" s="120" t="s">
        <v>3</v>
      </c>
      <c r="I73" s="121" t="s">
        <v>1114</v>
      </c>
      <c r="J73" s="68" t="s">
        <v>647</v>
      </c>
      <c r="K73" s="118" t="s">
        <v>667</v>
      </c>
    </row>
    <row r="74" spans="1:11" ht="13.8">
      <c r="A74" s="118" t="s">
        <v>1423</v>
      </c>
      <c r="B74" s="142">
        <v>25</v>
      </c>
      <c r="C74" s="119" t="s">
        <v>1442</v>
      </c>
      <c r="D74" s="120" t="s">
        <v>66</v>
      </c>
      <c r="E74" s="121" t="s">
        <v>1561</v>
      </c>
      <c r="F74" s="119" t="s">
        <v>1116</v>
      </c>
      <c r="G74" s="121" t="s">
        <v>3</v>
      </c>
      <c r="H74" s="120" t="s">
        <v>3</v>
      </c>
      <c r="I74" s="121" t="s">
        <v>1114</v>
      </c>
      <c r="J74" s="68" t="s">
        <v>647</v>
      </c>
      <c r="K74" s="118" t="s">
        <v>667</v>
      </c>
    </row>
    <row r="75" spans="1:11" ht="13.8">
      <c r="A75" s="118" t="s">
        <v>1424</v>
      </c>
      <c r="B75" s="142">
        <v>25</v>
      </c>
      <c r="C75" s="119" t="s">
        <v>1443</v>
      </c>
      <c r="D75" s="120" t="s">
        <v>66</v>
      </c>
      <c r="E75" s="121" t="s">
        <v>1561</v>
      </c>
      <c r="F75" s="119" t="s">
        <v>1116</v>
      </c>
      <c r="G75" s="121" t="s">
        <v>3</v>
      </c>
      <c r="H75" s="120" t="s">
        <v>3</v>
      </c>
      <c r="I75" s="121" t="s">
        <v>1114</v>
      </c>
      <c r="J75" s="68" t="s">
        <v>647</v>
      </c>
      <c r="K75" s="118" t="s">
        <v>667</v>
      </c>
    </row>
    <row r="76" spans="1:11" ht="13.8">
      <c r="A76" s="118" t="s">
        <v>1425</v>
      </c>
      <c r="B76" s="142">
        <v>25</v>
      </c>
      <c r="C76" s="119" t="s">
        <v>1444</v>
      </c>
      <c r="D76" s="120" t="s">
        <v>66</v>
      </c>
      <c r="E76" s="121" t="s">
        <v>1561</v>
      </c>
      <c r="F76" s="119" t="s">
        <v>1116</v>
      </c>
      <c r="G76" s="121" t="s">
        <v>3</v>
      </c>
      <c r="H76" s="120" t="s">
        <v>3</v>
      </c>
      <c r="I76" s="121" t="s">
        <v>1114</v>
      </c>
      <c r="J76" s="68" t="s">
        <v>647</v>
      </c>
      <c r="K76" s="118" t="s">
        <v>667</v>
      </c>
    </row>
    <row r="77" spans="1:11" ht="13.8">
      <c r="A77" s="118" t="s">
        <v>1426</v>
      </c>
      <c r="B77" s="142">
        <v>25</v>
      </c>
      <c r="C77" s="119" t="s">
        <v>1445</v>
      </c>
      <c r="D77" s="120" t="s">
        <v>66</v>
      </c>
      <c r="E77" s="121" t="s">
        <v>1561</v>
      </c>
      <c r="F77" s="119" t="s">
        <v>1116</v>
      </c>
      <c r="G77" s="121" t="s">
        <v>3</v>
      </c>
      <c r="H77" s="120" t="s">
        <v>3</v>
      </c>
      <c r="I77" s="121" t="s">
        <v>1114</v>
      </c>
      <c r="J77" s="68" t="s">
        <v>647</v>
      </c>
      <c r="K77" s="118" t="s">
        <v>667</v>
      </c>
    </row>
    <row r="78" spans="1:11" ht="13.8">
      <c r="A78" s="118" t="s">
        <v>1465</v>
      </c>
      <c r="B78" s="142">
        <v>35</v>
      </c>
      <c r="C78" s="119" t="s">
        <v>1466</v>
      </c>
      <c r="D78" s="120" t="s">
        <v>10</v>
      </c>
      <c r="E78" s="121" t="s">
        <v>1561</v>
      </c>
      <c r="F78" s="119" t="s">
        <v>1116</v>
      </c>
      <c r="G78" s="121" t="s">
        <v>3</v>
      </c>
      <c r="H78" s="120" t="s">
        <v>3</v>
      </c>
      <c r="I78" s="121" t="s">
        <v>1114</v>
      </c>
      <c r="J78" s="68" t="s">
        <v>647</v>
      </c>
      <c r="K78" s="118" t="s">
        <v>667</v>
      </c>
    </row>
    <row r="79" spans="1:11" ht="13.8">
      <c r="A79" s="118" t="s">
        <v>1448</v>
      </c>
      <c r="B79" s="142">
        <v>35</v>
      </c>
      <c r="C79" s="119" t="s">
        <v>1467</v>
      </c>
      <c r="D79" s="120" t="s">
        <v>10</v>
      </c>
      <c r="E79" s="121" t="s">
        <v>1561</v>
      </c>
      <c r="F79" s="119" t="s">
        <v>1116</v>
      </c>
      <c r="G79" s="121" t="s">
        <v>3</v>
      </c>
      <c r="H79" s="120" t="s">
        <v>3</v>
      </c>
      <c r="I79" s="121" t="s">
        <v>1114</v>
      </c>
      <c r="J79" s="68" t="s">
        <v>647</v>
      </c>
      <c r="K79" s="118" t="s">
        <v>667</v>
      </c>
    </row>
    <row r="80" spans="1:11" ht="13.8">
      <c r="A80" s="118" t="s">
        <v>1447</v>
      </c>
      <c r="B80" s="142">
        <v>35</v>
      </c>
      <c r="C80" s="119" t="s">
        <v>1468</v>
      </c>
      <c r="D80" s="120" t="s">
        <v>10</v>
      </c>
      <c r="E80" s="121" t="s">
        <v>1561</v>
      </c>
      <c r="F80" s="119" t="s">
        <v>1116</v>
      </c>
      <c r="G80" s="121" t="s">
        <v>3</v>
      </c>
      <c r="H80" s="120" t="s">
        <v>3</v>
      </c>
      <c r="I80" s="121" t="s">
        <v>1114</v>
      </c>
      <c r="J80" s="68" t="s">
        <v>647</v>
      </c>
      <c r="K80" s="118" t="s">
        <v>667</v>
      </c>
    </row>
    <row r="81" spans="1:11" ht="13.8">
      <c r="A81" s="118" t="s">
        <v>1449</v>
      </c>
      <c r="B81" s="142">
        <v>35</v>
      </c>
      <c r="C81" s="119" t="s">
        <v>1469</v>
      </c>
      <c r="D81" s="120" t="s">
        <v>10</v>
      </c>
      <c r="E81" s="121" t="s">
        <v>1561</v>
      </c>
      <c r="F81" s="119" t="s">
        <v>1116</v>
      </c>
      <c r="G81" s="121" t="s">
        <v>3</v>
      </c>
      <c r="H81" s="120" t="s">
        <v>3</v>
      </c>
      <c r="I81" s="121" t="s">
        <v>1114</v>
      </c>
      <c r="J81" s="68" t="s">
        <v>647</v>
      </c>
      <c r="K81" s="118" t="s">
        <v>667</v>
      </c>
    </row>
    <row r="82" spans="1:11" ht="13.8">
      <c r="A82" s="118" t="s">
        <v>1450</v>
      </c>
      <c r="B82" s="142">
        <v>35</v>
      </c>
      <c r="C82" s="119" t="s">
        <v>1470</v>
      </c>
      <c r="D82" s="120" t="s">
        <v>10</v>
      </c>
      <c r="E82" s="121" t="s">
        <v>1561</v>
      </c>
      <c r="F82" s="119" t="s">
        <v>1116</v>
      </c>
      <c r="G82" s="121" t="s">
        <v>3</v>
      </c>
      <c r="H82" s="120" t="s">
        <v>3</v>
      </c>
      <c r="I82" s="121" t="s">
        <v>1114</v>
      </c>
      <c r="J82" s="68" t="s">
        <v>647</v>
      </c>
      <c r="K82" s="118" t="s">
        <v>667</v>
      </c>
    </row>
    <row r="83" spans="1:11" ht="13.8">
      <c r="A83" s="118" t="s">
        <v>1451</v>
      </c>
      <c r="B83" s="142">
        <v>35</v>
      </c>
      <c r="C83" s="119" t="s">
        <v>1471</v>
      </c>
      <c r="D83" s="120" t="s">
        <v>10</v>
      </c>
      <c r="E83" s="121" t="s">
        <v>1561</v>
      </c>
      <c r="F83" s="119" t="s">
        <v>1116</v>
      </c>
      <c r="G83" s="121" t="s">
        <v>3</v>
      </c>
      <c r="H83" s="120" t="s">
        <v>3</v>
      </c>
      <c r="I83" s="121" t="s">
        <v>1114</v>
      </c>
      <c r="J83" s="68" t="s">
        <v>647</v>
      </c>
      <c r="K83" s="118" t="s">
        <v>667</v>
      </c>
    </row>
    <row r="84" spans="1:11" ht="13.8">
      <c r="A84" s="118" t="s">
        <v>1452</v>
      </c>
      <c r="B84" s="142">
        <v>35</v>
      </c>
      <c r="C84" s="119" t="s">
        <v>1472</v>
      </c>
      <c r="D84" s="120" t="s">
        <v>10</v>
      </c>
      <c r="E84" s="121" t="s">
        <v>1561</v>
      </c>
      <c r="F84" s="119" t="s">
        <v>1116</v>
      </c>
      <c r="G84" s="121" t="s">
        <v>3</v>
      </c>
      <c r="H84" s="120" t="s">
        <v>3</v>
      </c>
      <c r="I84" s="121" t="s">
        <v>1114</v>
      </c>
      <c r="J84" s="68" t="s">
        <v>647</v>
      </c>
      <c r="K84" s="118" t="s">
        <v>667</v>
      </c>
    </row>
    <row r="85" spans="1:11" ht="13.8">
      <c r="A85" s="118" t="s">
        <v>1453</v>
      </c>
      <c r="B85" s="142">
        <v>35</v>
      </c>
      <c r="C85" s="119" t="s">
        <v>1473</v>
      </c>
      <c r="D85" s="120" t="s">
        <v>10</v>
      </c>
      <c r="E85" s="121" t="s">
        <v>1561</v>
      </c>
      <c r="F85" s="119" t="s">
        <v>1116</v>
      </c>
      <c r="G85" s="121" t="s">
        <v>3</v>
      </c>
      <c r="H85" s="120" t="s">
        <v>3</v>
      </c>
      <c r="I85" s="121" t="s">
        <v>1114</v>
      </c>
      <c r="J85" s="68" t="s">
        <v>647</v>
      </c>
      <c r="K85" s="118" t="s">
        <v>667</v>
      </c>
    </row>
    <row r="86" spans="1:11" ht="13.8">
      <c r="A86" s="118" t="s">
        <v>1454</v>
      </c>
      <c r="B86" s="142">
        <v>35</v>
      </c>
      <c r="C86" s="119" t="s">
        <v>1474</v>
      </c>
      <c r="D86" s="120" t="s">
        <v>10</v>
      </c>
      <c r="E86" s="121" t="s">
        <v>1561</v>
      </c>
      <c r="F86" s="119" t="s">
        <v>1116</v>
      </c>
      <c r="G86" s="121" t="s">
        <v>3</v>
      </c>
      <c r="H86" s="120" t="s">
        <v>3</v>
      </c>
      <c r="I86" s="121" t="s">
        <v>1114</v>
      </c>
      <c r="J86" s="68" t="s">
        <v>647</v>
      </c>
      <c r="K86" s="118" t="s">
        <v>667</v>
      </c>
    </row>
    <row r="87" spans="1:11" ht="13.8">
      <c r="A87" s="118" t="s">
        <v>1455</v>
      </c>
      <c r="B87" s="142">
        <v>35</v>
      </c>
      <c r="C87" s="119" t="s">
        <v>1475</v>
      </c>
      <c r="D87" s="120" t="s">
        <v>10</v>
      </c>
      <c r="E87" s="121" t="s">
        <v>1561</v>
      </c>
      <c r="F87" s="119" t="s">
        <v>1116</v>
      </c>
      <c r="G87" s="121" t="s">
        <v>3</v>
      </c>
      <c r="H87" s="120" t="s">
        <v>3</v>
      </c>
      <c r="I87" s="121" t="s">
        <v>1114</v>
      </c>
      <c r="J87" s="68" t="s">
        <v>647</v>
      </c>
      <c r="K87" s="118" t="s">
        <v>667</v>
      </c>
    </row>
    <row r="88" spans="1:11" ht="13.8">
      <c r="A88" s="118" t="s">
        <v>1456</v>
      </c>
      <c r="B88" s="142">
        <v>35</v>
      </c>
      <c r="C88" s="119" t="s">
        <v>1476</v>
      </c>
      <c r="D88" s="120" t="s">
        <v>10</v>
      </c>
      <c r="E88" s="121" t="s">
        <v>1561</v>
      </c>
      <c r="F88" s="119" t="s">
        <v>1116</v>
      </c>
      <c r="G88" s="121" t="s">
        <v>3</v>
      </c>
      <c r="H88" s="120" t="s">
        <v>3</v>
      </c>
      <c r="I88" s="121" t="s">
        <v>1114</v>
      </c>
      <c r="J88" s="68" t="s">
        <v>647</v>
      </c>
      <c r="K88" s="118" t="s">
        <v>667</v>
      </c>
    </row>
    <row r="89" spans="1:11" ht="13.8">
      <c r="A89" s="118" t="s">
        <v>1457</v>
      </c>
      <c r="B89" s="142">
        <v>35</v>
      </c>
      <c r="C89" s="119" t="s">
        <v>1477</v>
      </c>
      <c r="D89" s="120" t="s">
        <v>10</v>
      </c>
      <c r="E89" s="121" t="s">
        <v>1561</v>
      </c>
      <c r="F89" s="119" t="s">
        <v>1116</v>
      </c>
      <c r="G89" s="121" t="s">
        <v>3</v>
      </c>
      <c r="H89" s="120" t="s">
        <v>3</v>
      </c>
      <c r="I89" s="121" t="s">
        <v>1114</v>
      </c>
      <c r="J89" s="68" t="s">
        <v>647</v>
      </c>
      <c r="K89" s="118" t="s">
        <v>667</v>
      </c>
    </row>
    <row r="90" spans="1:11" ht="13.8">
      <c r="A90" s="118" t="s">
        <v>1458</v>
      </c>
      <c r="B90" s="142">
        <v>35</v>
      </c>
      <c r="C90" s="119" t="s">
        <v>1478</v>
      </c>
      <c r="D90" s="120" t="s">
        <v>10</v>
      </c>
      <c r="E90" s="121" t="s">
        <v>1561</v>
      </c>
      <c r="F90" s="119" t="s">
        <v>1116</v>
      </c>
      <c r="G90" s="121" t="s">
        <v>3</v>
      </c>
      <c r="H90" s="120" t="s">
        <v>3</v>
      </c>
      <c r="I90" s="121" t="s">
        <v>1114</v>
      </c>
      <c r="J90" s="68" t="s">
        <v>647</v>
      </c>
      <c r="K90" s="118" t="s">
        <v>667</v>
      </c>
    </row>
    <row r="91" spans="1:11" ht="13.8">
      <c r="A91" s="118" t="s">
        <v>1459</v>
      </c>
      <c r="B91" s="142">
        <v>35</v>
      </c>
      <c r="C91" s="119" t="s">
        <v>1479</v>
      </c>
      <c r="D91" s="120" t="s">
        <v>10</v>
      </c>
      <c r="E91" s="121" t="s">
        <v>1561</v>
      </c>
      <c r="F91" s="119" t="s">
        <v>1116</v>
      </c>
      <c r="G91" s="121" t="s">
        <v>3</v>
      </c>
      <c r="H91" s="120" t="s">
        <v>3</v>
      </c>
      <c r="I91" s="121" t="s">
        <v>1114</v>
      </c>
      <c r="J91" s="68" t="s">
        <v>647</v>
      </c>
      <c r="K91" s="118" t="s">
        <v>667</v>
      </c>
    </row>
    <row r="92" spans="1:11" ht="13.8">
      <c r="A92" s="118" t="s">
        <v>1460</v>
      </c>
      <c r="B92" s="142">
        <v>35</v>
      </c>
      <c r="C92" s="119" t="s">
        <v>1480</v>
      </c>
      <c r="D92" s="120" t="s">
        <v>10</v>
      </c>
      <c r="E92" s="121" t="s">
        <v>1561</v>
      </c>
      <c r="F92" s="119" t="s">
        <v>1116</v>
      </c>
      <c r="G92" s="121" t="s">
        <v>3</v>
      </c>
      <c r="H92" s="120" t="s">
        <v>3</v>
      </c>
      <c r="I92" s="121" t="s">
        <v>1114</v>
      </c>
      <c r="J92" s="68" t="s">
        <v>647</v>
      </c>
      <c r="K92" s="118" t="s">
        <v>667</v>
      </c>
    </row>
    <row r="93" spans="1:11" ht="13.8">
      <c r="A93" s="118" t="s">
        <v>1461</v>
      </c>
      <c r="B93" s="142">
        <v>35</v>
      </c>
      <c r="C93" s="119" t="s">
        <v>1481</v>
      </c>
      <c r="D93" s="120" t="s">
        <v>10</v>
      </c>
      <c r="E93" s="121" t="s">
        <v>1561</v>
      </c>
      <c r="F93" s="119" t="s">
        <v>1116</v>
      </c>
      <c r="G93" s="121" t="s">
        <v>3</v>
      </c>
      <c r="H93" s="120" t="s">
        <v>3</v>
      </c>
      <c r="I93" s="121" t="s">
        <v>1114</v>
      </c>
      <c r="J93" s="68" t="s">
        <v>647</v>
      </c>
      <c r="K93" s="118" t="s">
        <v>667</v>
      </c>
    </row>
    <row r="94" spans="1:11" ht="13.8">
      <c r="A94" s="118" t="s">
        <v>1462</v>
      </c>
      <c r="B94" s="142">
        <v>35</v>
      </c>
      <c r="C94" s="119" t="s">
        <v>1482</v>
      </c>
      <c r="D94" s="120" t="s">
        <v>10</v>
      </c>
      <c r="E94" s="121" t="s">
        <v>1561</v>
      </c>
      <c r="F94" s="119" t="s">
        <v>1116</v>
      </c>
      <c r="G94" s="121" t="s">
        <v>3</v>
      </c>
      <c r="H94" s="120" t="s">
        <v>3</v>
      </c>
      <c r="I94" s="121" t="s">
        <v>1114</v>
      </c>
      <c r="J94" s="68" t="s">
        <v>647</v>
      </c>
      <c r="K94" s="118" t="s">
        <v>667</v>
      </c>
    </row>
    <row r="95" spans="1:11" ht="13.8">
      <c r="A95" s="118" t="s">
        <v>1463</v>
      </c>
      <c r="B95" s="142">
        <v>35</v>
      </c>
      <c r="C95" s="119" t="s">
        <v>1483</v>
      </c>
      <c r="D95" s="120" t="s">
        <v>10</v>
      </c>
      <c r="E95" s="121" t="s">
        <v>1561</v>
      </c>
      <c r="F95" s="119" t="s">
        <v>1116</v>
      </c>
      <c r="G95" s="121" t="s">
        <v>3</v>
      </c>
      <c r="H95" s="120" t="s">
        <v>3</v>
      </c>
      <c r="I95" s="121" t="s">
        <v>1114</v>
      </c>
      <c r="J95" s="68" t="s">
        <v>647</v>
      </c>
      <c r="K95" s="118" t="s">
        <v>667</v>
      </c>
    </row>
    <row r="96" spans="1:11" ht="13.8">
      <c r="A96" s="118" t="s">
        <v>1464</v>
      </c>
      <c r="B96" s="142">
        <v>35</v>
      </c>
      <c r="C96" s="119" t="s">
        <v>1484</v>
      </c>
      <c r="D96" s="120" t="s">
        <v>10</v>
      </c>
      <c r="E96" s="121" t="s">
        <v>1561</v>
      </c>
      <c r="F96" s="119" t="s">
        <v>1116</v>
      </c>
      <c r="G96" s="121" t="s">
        <v>3</v>
      </c>
      <c r="H96" s="120" t="s">
        <v>3</v>
      </c>
      <c r="I96" s="121" t="s">
        <v>1114</v>
      </c>
      <c r="J96" s="68" t="s">
        <v>647</v>
      </c>
      <c r="K96" s="118" t="s">
        <v>667</v>
      </c>
    </row>
    <row r="97" spans="1:11" ht="13.8">
      <c r="A97" s="118" t="s">
        <v>1485</v>
      </c>
      <c r="B97" s="142">
        <v>50</v>
      </c>
      <c r="C97" s="119" t="s">
        <v>1504</v>
      </c>
      <c r="D97" s="120" t="s">
        <v>14</v>
      </c>
      <c r="E97" s="121" t="s">
        <v>1561</v>
      </c>
      <c r="F97" s="119" t="s">
        <v>1116</v>
      </c>
      <c r="G97" s="121" t="s">
        <v>3</v>
      </c>
      <c r="H97" s="120" t="s">
        <v>3</v>
      </c>
      <c r="I97" s="121" t="s">
        <v>1114</v>
      </c>
      <c r="J97" s="68" t="s">
        <v>647</v>
      </c>
      <c r="K97" s="118" t="s">
        <v>667</v>
      </c>
    </row>
    <row r="98" spans="1:11" ht="13.8">
      <c r="A98" s="118" t="s">
        <v>1486</v>
      </c>
      <c r="B98" s="142">
        <v>50</v>
      </c>
      <c r="C98" s="119" t="s">
        <v>1505</v>
      </c>
      <c r="D98" s="120" t="s">
        <v>14</v>
      </c>
      <c r="E98" s="121" t="s">
        <v>1561</v>
      </c>
      <c r="F98" s="119" t="s">
        <v>1116</v>
      </c>
      <c r="G98" s="121" t="s">
        <v>3</v>
      </c>
      <c r="H98" s="120" t="s">
        <v>3</v>
      </c>
      <c r="I98" s="121" t="s">
        <v>1114</v>
      </c>
      <c r="J98" s="68" t="s">
        <v>647</v>
      </c>
      <c r="K98" s="118" t="s">
        <v>667</v>
      </c>
    </row>
    <row r="99" spans="1:11" ht="13.8">
      <c r="A99" s="118" t="s">
        <v>1487</v>
      </c>
      <c r="B99" s="142">
        <v>50</v>
      </c>
      <c r="C99" s="119" t="s">
        <v>1506</v>
      </c>
      <c r="D99" s="120" t="s">
        <v>14</v>
      </c>
      <c r="E99" s="121" t="s">
        <v>1561</v>
      </c>
      <c r="F99" s="119" t="s">
        <v>1116</v>
      </c>
      <c r="G99" s="121" t="s">
        <v>3</v>
      </c>
      <c r="H99" s="120" t="s">
        <v>3</v>
      </c>
      <c r="I99" s="121" t="s">
        <v>1114</v>
      </c>
      <c r="J99" s="68" t="s">
        <v>647</v>
      </c>
      <c r="K99" s="118" t="s">
        <v>667</v>
      </c>
    </row>
    <row r="100" spans="1:11" ht="13.8">
      <c r="A100" s="118" t="s">
        <v>1488</v>
      </c>
      <c r="B100" s="142">
        <v>50</v>
      </c>
      <c r="C100" s="119" t="s">
        <v>1507</v>
      </c>
      <c r="D100" s="120" t="s">
        <v>14</v>
      </c>
      <c r="E100" s="121" t="s">
        <v>1561</v>
      </c>
      <c r="F100" s="119" t="s">
        <v>1116</v>
      </c>
      <c r="G100" s="121" t="s">
        <v>3</v>
      </c>
      <c r="H100" s="120" t="s">
        <v>3</v>
      </c>
      <c r="I100" s="121" t="s">
        <v>1114</v>
      </c>
      <c r="J100" s="68" t="s">
        <v>647</v>
      </c>
      <c r="K100" s="118" t="s">
        <v>667</v>
      </c>
    </row>
    <row r="101" spans="1:11" ht="13.8">
      <c r="A101" s="118" t="s">
        <v>1489</v>
      </c>
      <c r="B101" s="142">
        <v>50</v>
      </c>
      <c r="C101" s="119" t="s">
        <v>1508</v>
      </c>
      <c r="D101" s="120" t="s">
        <v>14</v>
      </c>
      <c r="E101" s="121" t="s">
        <v>1561</v>
      </c>
      <c r="F101" s="119" t="s">
        <v>1116</v>
      </c>
      <c r="G101" s="121" t="s">
        <v>3</v>
      </c>
      <c r="H101" s="120" t="s">
        <v>3</v>
      </c>
      <c r="I101" s="121" t="s">
        <v>1114</v>
      </c>
      <c r="J101" s="68" t="s">
        <v>647</v>
      </c>
      <c r="K101" s="118" t="s">
        <v>667</v>
      </c>
    </row>
    <row r="102" spans="1:11" ht="13.8">
      <c r="A102" s="118" t="s">
        <v>1490</v>
      </c>
      <c r="B102" s="142">
        <v>50</v>
      </c>
      <c r="C102" s="119" t="s">
        <v>1509</v>
      </c>
      <c r="D102" s="120" t="s">
        <v>14</v>
      </c>
      <c r="E102" s="121" t="s">
        <v>1561</v>
      </c>
      <c r="F102" s="119" t="s">
        <v>1116</v>
      </c>
      <c r="G102" s="121" t="s">
        <v>3</v>
      </c>
      <c r="H102" s="120" t="s">
        <v>3</v>
      </c>
      <c r="I102" s="121" t="s">
        <v>1114</v>
      </c>
      <c r="J102" s="68" t="s">
        <v>647</v>
      </c>
      <c r="K102" s="118" t="s">
        <v>667</v>
      </c>
    </row>
    <row r="103" spans="1:11" ht="13.8">
      <c r="A103" s="118" t="s">
        <v>1491</v>
      </c>
      <c r="B103" s="142">
        <v>50</v>
      </c>
      <c r="C103" s="119" t="s">
        <v>1510</v>
      </c>
      <c r="D103" s="120" t="s">
        <v>14</v>
      </c>
      <c r="E103" s="121" t="s">
        <v>1561</v>
      </c>
      <c r="F103" s="119" t="s">
        <v>1116</v>
      </c>
      <c r="G103" s="121" t="s">
        <v>3</v>
      </c>
      <c r="H103" s="120" t="s">
        <v>3</v>
      </c>
      <c r="I103" s="121" t="s">
        <v>1114</v>
      </c>
      <c r="J103" s="68" t="s">
        <v>647</v>
      </c>
      <c r="K103" s="118" t="s">
        <v>667</v>
      </c>
    </row>
    <row r="104" spans="1:11" ht="13.8">
      <c r="A104" s="118" t="s">
        <v>1492</v>
      </c>
      <c r="B104" s="142">
        <v>50</v>
      </c>
      <c r="C104" s="119" t="s">
        <v>1511</v>
      </c>
      <c r="D104" s="120" t="s">
        <v>14</v>
      </c>
      <c r="E104" s="121" t="s">
        <v>1561</v>
      </c>
      <c r="F104" s="119" t="s">
        <v>1116</v>
      </c>
      <c r="G104" s="121" t="s">
        <v>3</v>
      </c>
      <c r="H104" s="120" t="s">
        <v>3</v>
      </c>
      <c r="I104" s="121" t="s">
        <v>1114</v>
      </c>
      <c r="J104" s="68" t="s">
        <v>647</v>
      </c>
      <c r="K104" s="118" t="s">
        <v>667</v>
      </c>
    </row>
    <row r="105" spans="1:11" ht="13.8">
      <c r="A105" s="118" t="s">
        <v>1493</v>
      </c>
      <c r="B105" s="142">
        <v>50</v>
      </c>
      <c r="C105" s="119" t="s">
        <v>1512</v>
      </c>
      <c r="D105" s="120" t="s">
        <v>14</v>
      </c>
      <c r="E105" s="121" t="s">
        <v>1561</v>
      </c>
      <c r="F105" s="119" t="s">
        <v>1116</v>
      </c>
      <c r="G105" s="121" t="s">
        <v>3</v>
      </c>
      <c r="H105" s="120" t="s">
        <v>3</v>
      </c>
      <c r="I105" s="121" t="s">
        <v>1114</v>
      </c>
      <c r="J105" s="68" t="s">
        <v>647</v>
      </c>
      <c r="K105" s="118" t="s">
        <v>667</v>
      </c>
    </row>
    <row r="106" spans="1:11" ht="13.8">
      <c r="A106" s="118" t="s">
        <v>1494</v>
      </c>
      <c r="B106" s="142">
        <v>50</v>
      </c>
      <c r="C106" s="119" t="s">
        <v>1513</v>
      </c>
      <c r="D106" s="120" t="s">
        <v>14</v>
      </c>
      <c r="E106" s="121" t="s">
        <v>1561</v>
      </c>
      <c r="F106" s="119" t="s">
        <v>1116</v>
      </c>
      <c r="G106" s="121" t="s">
        <v>3</v>
      </c>
      <c r="H106" s="120" t="s">
        <v>3</v>
      </c>
      <c r="I106" s="121" t="s">
        <v>1114</v>
      </c>
      <c r="J106" s="68" t="s">
        <v>647</v>
      </c>
      <c r="K106" s="118" t="s">
        <v>667</v>
      </c>
    </row>
    <row r="107" spans="1:11" ht="13.8">
      <c r="A107" s="118" t="s">
        <v>1495</v>
      </c>
      <c r="B107" s="142">
        <v>50</v>
      </c>
      <c r="C107" s="119" t="s">
        <v>1514</v>
      </c>
      <c r="D107" s="120" t="s">
        <v>14</v>
      </c>
      <c r="E107" s="121" t="s">
        <v>1561</v>
      </c>
      <c r="F107" s="119" t="s">
        <v>1116</v>
      </c>
      <c r="G107" s="121" t="s">
        <v>3</v>
      </c>
      <c r="H107" s="120" t="s">
        <v>3</v>
      </c>
      <c r="I107" s="121" t="s">
        <v>1114</v>
      </c>
      <c r="J107" s="68" t="s">
        <v>647</v>
      </c>
      <c r="K107" s="118" t="s">
        <v>667</v>
      </c>
    </row>
    <row r="108" spans="1:11" ht="13.8">
      <c r="A108" s="118" t="s">
        <v>1496</v>
      </c>
      <c r="B108" s="142">
        <v>50</v>
      </c>
      <c r="C108" s="119" t="s">
        <v>1515</v>
      </c>
      <c r="D108" s="120" t="s">
        <v>14</v>
      </c>
      <c r="E108" s="121" t="s">
        <v>1561</v>
      </c>
      <c r="F108" s="119" t="s">
        <v>1116</v>
      </c>
      <c r="G108" s="121" t="s">
        <v>3</v>
      </c>
      <c r="H108" s="120" t="s">
        <v>3</v>
      </c>
      <c r="I108" s="121" t="s">
        <v>1114</v>
      </c>
      <c r="J108" s="68" t="s">
        <v>647</v>
      </c>
      <c r="K108" s="118" t="s">
        <v>667</v>
      </c>
    </row>
    <row r="109" spans="1:11" ht="13.8">
      <c r="A109" s="118" t="s">
        <v>1497</v>
      </c>
      <c r="B109" s="142">
        <v>50</v>
      </c>
      <c r="C109" s="119" t="s">
        <v>1516</v>
      </c>
      <c r="D109" s="120" t="s">
        <v>14</v>
      </c>
      <c r="E109" s="121" t="s">
        <v>1561</v>
      </c>
      <c r="F109" s="119" t="s">
        <v>1116</v>
      </c>
      <c r="G109" s="121" t="s">
        <v>3</v>
      </c>
      <c r="H109" s="120" t="s">
        <v>3</v>
      </c>
      <c r="I109" s="121" t="s">
        <v>1114</v>
      </c>
      <c r="J109" s="68" t="s">
        <v>647</v>
      </c>
      <c r="K109" s="118" t="s">
        <v>667</v>
      </c>
    </row>
    <row r="110" spans="1:11" ht="13.8">
      <c r="A110" s="118" t="s">
        <v>1498</v>
      </c>
      <c r="B110" s="142">
        <v>50</v>
      </c>
      <c r="C110" s="119" t="s">
        <v>1517</v>
      </c>
      <c r="D110" s="120" t="s">
        <v>14</v>
      </c>
      <c r="E110" s="121" t="s">
        <v>1561</v>
      </c>
      <c r="F110" s="119" t="s">
        <v>1116</v>
      </c>
      <c r="G110" s="121" t="s">
        <v>3</v>
      </c>
      <c r="H110" s="120" t="s">
        <v>3</v>
      </c>
      <c r="I110" s="121" t="s">
        <v>1114</v>
      </c>
      <c r="J110" s="68" t="s">
        <v>647</v>
      </c>
      <c r="K110" s="118" t="s">
        <v>667</v>
      </c>
    </row>
    <row r="111" spans="1:11" ht="13.8">
      <c r="A111" s="118" t="s">
        <v>1499</v>
      </c>
      <c r="B111" s="142">
        <v>50</v>
      </c>
      <c r="C111" s="119" t="s">
        <v>1518</v>
      </c>
      <c r="D111" s="120" t="s">
        <v>14</v>
      </c>
      <c r="E111" s="121" t="s">
        <v>1561</v>
      </c>
      <c r="F111" s="119" t="s">
        <v>1116</v>
      </c>
      <c r="G111" s="121" t="s">
        <v>3</v>
      </c>
      <c r="H111" s="120" t="s">
        <v>3</v>
      </c>
      <c r="I111" s="121" t="s">
        <v>1114</v>
      </c>
      <c r="J111" s="68" t="s">
        <v>647</v>
      </c>
      <c r="K111" s="118" t="s">
        <v>667</v>
      </c>
    </row>
    <row r="112" spans="1:11" ht="13.8">
      <c r="A112" s="118" t="s">
        <v>1500</v>
      </c>
      <c r="B112" s="142">
        <v>50</v>
      </c>
      <c r="C112" s="119" t="s">
        <v>1519</v>
      </c>
      <c r="D112" s="120" t="s">
        <v>14</v>
      </c>
      <c r="E112" s="121" t="s">
        <v>1561</v>
      </c>
      <c r="F112" s="119" t="s">
        <v>1116</v>
      </c>
      <c r="G112" s="121" t="s">
        <v>3</v>
      </c>
      <c r="H112" s="120" t="s">
        <v>3</v>
      </c>
      <c r="I112" s="121" t="s">
        <v>1114</v>
      </c>
      <c r="J112" s="68" t="s">
        <v>647</v>
      </c>
      <c r="K112" s="118" t="s">
        <v>667</v>
      </c>
    </row>
    <row r="113" spans="1:14" ht="13.8">
      <c r="A113" s="118" t="s">
        <v>1501</v>
      </c>
      <c r="B113" s="142">
        <v>50</v>
      </c>
      <c r="C113" s="119" t="s">
        <v>1520</v>
      </c>
      <c r="D113" s="120" t="s">
        <v>14</v>
      </c>
      <c r="E113" s="121" t="s">
        <v>1561</v>
      </c>
      <c r="F113" s="119" t="s">
        <v>1116</v>
      </c>
      <c r="G113" s="121" t="s">
        <v>3</v>
      </c>
      <c r="H113" s="120" t="s">
        <v>3</v>
      </c>
      <c r="I113" s="121" t="s">
        <v>1114</v>
      </c>
      <c r="J113" s="68" t="s">
        <v>647</v>
      </c>
      <c r="K113" s="118" t="s">
        <v>667</v>
      </c>
    </row>
    <row r="114" spans="1:14" ht="13.8">
      <c r="A114" s="118" t="s">
        <v>1502</v>
      </c>
      <c r="B114" s="142">
        <v>50</v>
      </c>
      <c r="C114" s="119" t="s">
        <v>1521</v>
      </c>
      <c r="D114" s="120" t="s">
        <v>14</v>
      </c>
      <c r="E114" s="121" t="s">
        <v>1561</v>
      </c>
      <c r="F114" s="119" t="s">
        <v>1116</v>
      </c>
      <c r="G114" s="121" t="s">
        <v>3</v>
      </c>
      <c r="H114" s="120" t="s">
        <v>3</v>
      </c>
      <c r="I114" s="121" t="s">
        <v>1114</v>
      </c>
      <c r="J114" s="68" t="s">
        <v>647</v>
      </c>
      <c r="K114" s="118" t="s">
        <v>667</v>
      </c>
    </row>
    <row r="115" spans="1:14" ht="13.8">
      <c r="A115" s="118" t="s">
        <v>1503</v>
      </c>
      <c r="B115" s="142">
        <v>50</v>
      </c>
      <c r="C115" s="119" t="s">
        <v>1522</v>
      </c>
      <c r="D115" s="120" t="s">
        <v>14</v>
      </c>
      <c r="E115" s="121" t="s">
        <v>1561</v>
      </c>
      <c r="F115" s="119" t="s">
        <v>1116</v>
      </c>
      <c r="G115" s="121" t="s">
        <v>3</v>
      </c>
      <c r="H115" s="120" t="s">
        <v>3</v>
      </c>
      <c r="I115" s="121" t="s">
        <v>1114</v>
      </c>
      <c r="J115" s="68" t="s">
        <v>647</v>
      </c>
      <c r="K115" s="118" t="s">
        <v>667</v>
      </c>
    </row>
    <row r="116" spans="1:14" ht="13.8">
      <c r="A116" s="118" t="s">
        <v>1523</v>
      </c>
      <c r="B116" s="142">
        <v>70</v>
      </c>
      <c r="C116" s="119" t="s">
        <v>1542</v>
      </c>
      <c r="D116" s="120" t="s">
        <v>4</v>
      </c>
      <c r="E116" s="121" t="s">
        <v>1561</v>
      </c>
      <c r="F116" s="119" t="s">
        <v>1116</v>
      </c>
      <c r="G116" s="121" t="s">
        <v>3</v>
      </c>
      <c r="H116" s="120" t="s">
        <v>3</v>
      </c>
      <c r="I116" s="121" t="s">
        <v>1114</v>
      </c>
      <c r="J116" s="68" t="s">
        <v>647</v>
      </c>
      <c r="K116" s="118" t="s">
        <v>667</v>
      </c>
    </row>
    <row r="117" spans="1:14" ht="13.8">
      <c r="A117" s="118" t="s">
        <v>1524</v>
      </c>
      <c r="B117" s="142">
        <v>70</v>
      </c>
      <c r="C117" s="119" t="s">
        <v>1543</v>
      </c>
      <c r="D117" s="120" t="s">
        <v>4</v>
      </c>
      <c r="E117" s="121" t="s">
        <v>1561</v>
      </c>
      <c r="F117" s="119" t="s">
        <v>1116</v>
      </c>
      <c r="G117" s="121" t="s">
        <v>3</v>
      </c>
      <c r="H117" s="120" t="s">
        <v>3</v>
      </c>
      <c r="I117" s="121" t="s">
        <v>1114</v>
      </c>
      <c r="J117" s="68" t="s">
        <v>647</v>
      </c>
      <c r="K117" s="118" t="s">
        <v>667</v>
      </c>
    </row>
    <row r="118" spans="1:14" ht="13.8">
      <c r="A118" s="118" t="s">
        <v>1525</v>
      </c>
      <c r="B118" s="142">
        <v>70</v>
      </c>
      <c r="C118" s="119" t="s">
        <v>1544</v>
      </c>
      <c r="D118" s="120" t="s">
        <v>4</v>
      </c>
      <c r="E118" s="121" t="s">
        <v>1561</v>
      </c>
      <c r="F118" s="119" t="s">
        <v>1116</v>
      </c>
      <c r="G118" s="121" t="s">
        <v>3</v>
      </c>
      <c r="H118" s="120" t="s">
        <v>3</v>
      </c>
      <c r="I118" s="121" t="s">
        <v>1114</v>
      </c>
      <c r="J118" s="68" t="s">
        <v>647</v>
      </c>
      <c r="K118" s="118" t="s">
        <v>667</v>
      </c>
      <c r="N118" s="163"/>
    </row>
    <row r="119" spans="1:14" ht="13.8">
      <c r="A119" s="118" t="s">
        <v>1526</v>
      </c>
      <c r="B119" s="142">
        <v>70</v>
      </c>
      <c r="C119" s="119" t="s">
        <v>1545</v>
      </c>
      <c r="D119" s="120" t="s">
        <v>4</v>
      </c>
      <c r="E119" s="121" t="s">
        <v>1561</v>
      </c>
      <c r="F119" s="119" t="s">
        <v>1116</v>
      </c>
      <c r="G119" s="121" t="s">
        <v>3</v>
      </c>
      <c r="H119" s="120" t="s">
        <v>3</v>
      </c>
      <c r="I119" s="121" t="s">
        <v>1114</v>
      </c>
      <c r="J119" s="68" t="s">
        <v>647</v>
      </c>
      <c r="K119" s="118" t="s">
        <v>667</v>
      </c>
      <c r="N119" s="163"/>
    </row>
    <row r="120" spans="1:14" ht="13.8">
      <c r="A120" s="118" t="s">
        <v>1527</v>
      </c>
      <c r="B120" s="142">
        <v>70</v>
      </c>
      <c r="C120" s="119" t="s">
        <v>1546</v>
      </c>
      <c r="D120" s="120" t="s">
        <v>4</v>
      </c>
      <c r="E120" s="121" t="s">
        <v>1561</v>
      </c>
      <c r="F120" s="119" t="s">
        <v>1116</v>
      </c>
      <c r="G120" s="121" t="s">
        <v>3</v>
      </c>
      <c r="H120" s="120" t="s">
        <v>3</v>
      </c>
      <c r="I120" s="121" t="s">
        <v>1114</v>
      </c>
      <c r="J120" s="68" t="s">
        <v>647</v>
      </c>
      <c r="K120" s="118" t="s">
        <v>667</v>
      </c>
      <c r="N120" s="163"/>
    </row>
    <row r="121" spans="1:14" ht="13.8">
      <c r="A121" s="118" t="s">
        <v>1528</v>
      </c>
      <c r="B121" s="142">
        <v>70</v>
      </c>
      <c r="C121" s="119" t="s">
        <v>1547</v>
      </c>
      <c r="D121" s="120" t="s">
        <v>4</v>
      </c>
      <c r="E121" s="121" t="s">
        <v>1561</v>
      </c>
      <c r="F121" s="119" t="s">
        <v>1116</v>
      </c>
      <c r="G121" s="121" t="s">
        <v>3</v>
      </c>
      <c r="H121" s="120" t="s">
        <v>3</v>
      </c>
      <c r="I121" s="121" t="s">
        <v>1114</v>
      </c>
      <c r="J121" s="68" t="s">
        <v>647</v>
      </c>
      <c r="K121" s="118" t="s">
        <v>667</v>
      </c>
      <c r="N121" s="163"/>
    </row>
    <row r="122" spans="1:14" ht="13.8">
      <c r="A122" s="118" t="s">
        <v>1529</v>
      </c>
      <c r="B122" s="142">
        <v>70</v>
      </c>
      <c r="C122" s="119" t="s">
        <v>1548</v>
      </c>
      <c r="D122" s="120" t="s">
        <v>4</v>
      </c>
      <c r="E122" s="121" t="s">
        <v>1561</v>
      </c>
      <c r="F122" s="119" t="s">
        <v>1116</v>
      </c>
      <c r="G122" s="121" t="s">
        <v>3</v>
      </c>
      <c r="H122" s="120" t="s">
        <v>3</v>
      </c>
      <c r="I122" s="121" t="s">
        <v>1114</v>
      </c>
      <c r="J122" s="68" t="s">
        <v>647</v>
      </c>
      <c r="K122" s="118" t="s">
        <v>667</v>
      </c>
      <c r="N122" s="163"/>
    </row>
    <row r="123" spans="1:14" ht="13.8">
      <c r="A123" s="118" t="s">
        <v>1530</v>
      </c>
      <c r="B123" s="142">
        <v>70</v>
      </c>
      <c r="C123" s="119" t="s">
        <v>1549</v>
      </c>
      <c r="D123" s="120" t="s">
        <v>4</v>
      </c>
      <c r="E123" s="121" t="s">
        <v>1561</v>
      </c>
      <c r="F123" s="119" t="s">
        <v>1116</v>
      </c>
      <c r="G123" s="121" t="s">
        <v>3</v>
      </c>
      <c r="H123" s="120" t="s">
        <v>3</v>
      </c>
      <c r="I123" s="121" t="s">
        <v>1114</v>
      </c>
      <c r="J123" s="68" t="s">
        <v>647</v>
      </c>
      <c r="K123" s="118" t="s">
        <v>667</v>
      </c>
      <c r="N123" s="163"/>
    </row>
    <row r="124" spans="1:14" ht="13.8">
      <c r="A124" s="118" t="s">
        <v>1531</v>
      </c>
      <c r="B124" s="142">
        <v>70</v>
      </c>
      <c r="C124" s="119" t="s">
        <v>1550</v>
      </c>
      <c r="D124" s="120" t="s">
        <v>4</v>
      </c>
      <c r="E124" s="121" t="s">
        <v>1561</v>
      </c>
      <c r="F124" s="119" t="s">
        <v>1116</v>
      </c>
      <c r="G124" s="121" t="s">
        <v>3</v>
      </c>
      <c r="H124" s="120" t="s">
        <v>3</v>
      </c>
      <c r="I124" s="121" t="s">
        <v>1114</v>
      </c>
      <c r="J124" s="68" t="s">
        <v>647</v>
      </c>
      <c r="K124" s="118" t="s">
        <v>667</v>
      </c>
      <c r="N124" s="163"/>
    </row>
    <row r="125" spans="1:14" ht="13.8">
      <c r="A125" s="118" t="s">
        <v>1532</v>
      </c>
      <c r="B125" s="142">
        <v>70</v>
      </c>
      <c r="C125" s="119" t="s">
        <v>1551</v>
      </c>
      <c r="D125" s="120" t="s">
        <v>4</v>
      </c>
      <c r="E125" s="121" t="s">
        <v>1561</v>
      </c>
      <c r="F125" s="119" t="s">
        <v>1116</v>
      </c>
      <c r="G125" s="121" t="s">
        <v>3</v>
      </c>
      <c r="H125" s="120" t="s">
        <v>3</v>
      </c>
      <c r="I125" s="121" t="s">
        <v>1114</v>
      </c>
      <c r="J125" s="68" t="s">
        <v>647</v>
      </c>
      <c r="K125" s="118" t="s">
        <v>667</v>
      </c>
      <c r="N125" s="163"/>
    </row>
    <row r="126" spans="1:14" ht="13.8">
      <c r="A126" s="118" t="s">
        <v>1533</v>
      </c>
      <c r="B126" s="142">
        <v>70</v>
      </c>
      <c r="C126" s="119" t="s">
        <v>1552</v>
      </c>
      <c r="D126" s="120" t="s">
        <v>4</v>
      </c>
      <c r="E126" s="121" t="s">
        <v>1561</v>
      </c>
      <c r="F126" s="119" t="s">
        <v>1116</v>
      </c>
      <c r="G126" s="121" t="s">
        <v>3</v>
      </c>
      <c r="H126" s="120" t="s">
        <v>3</v>
      </c>
      <c r="I126" s="121" t="s">
        <v>1114</v>
      </c>
      <c r="J126" s="68" t="s">
        <v>647</v>
      </c>
      <c r="K126" s="118" t="s">
        <v>667</v>
      </c>
      <c r="N126" s="163"/>
    </row>
    <row r="127" spans="1:14" ht="13.8">
      <c r="A127" s="118" t="s">
        <v>1534</v>
      </c>
      <c r="B127" s="142">
        <v>70</v>
      </c>
      <c r="C127" s="119" t="s">
        <v>1553</v>
      </c>
      <c r="D127" s="120" t="s">
        <v>4</v>
      </c>
      <c r="E127" s="121" t="s">
        <v>1561</v>
      </c>
      <c r="F127" s="119" t="s">
        <v>1116</v>
      </c>
      <c r="G127" s="121" t="s">
        <v>3</v>
      </c>
      <c r="H127" s="120" t="s">
        <v>3</v>
      </c>
      <c r="I127" s="121" t="s">
        <v>1114</v>
      </c>
      <c r="J127" s="68" t="s">
        <v>647</v>
      </c>
      <c r="K127" s="118" t="s">
        <v>667</v>
      </c>
      <c r="N127" s="163"/>
    </row>
    <row r="128" spans="1:14" ht="13.8">
      <c r="A128" s="118" t="s">
        <v>1535</v>
      </c>
      <c r="B128" s="142">
        <v>70</v>
      </c>
      <c r="C128" s="119" t="s">
        <v>1554</v>
      </c>
      <c r="D128" s="120" t="s">
        <v>4</v>
      </c>
      <c r="E128" s="121" t="s">
        <v>1561</v>
      </c>
      <c r="F128" s="119" t="s">
        <v>1116</v>
      </c>
      <c r="G128" s="121" t="s">
        <v>3</v>
      </c>
      <c r="H128" s="120" t="s">
        <v>3</v>
      </c>
      <c r="I128" s="121" t="s">
        <v>1114</v>
      </c>
      <c r="J128" s="68" t="s">
        <v>647</v>
      </c>
      <c r="K128" s="118" t="s">
        <v>667</v>
      </c>
      <c r="N128" s="163"/>
    </row>
    <row r="129" spans="1:14" ht="13.8">
      <c r="A129" s="118" t="s">
        <v>1536</v>
      </c>
      <c r="B129" s="142">
        <v>70</v>
      </c>
      <c r="C129" s="119" t="s">
        <v>1555</v>
      </c>
      <c r="D129" s="120" t="s">
        <v>4</v>
      </c>
      <c r="E129" s="121" t="s">
        <v>1561</v>
      </c>
      <c r="F129" s="119" t="s">
        <v>1116</v>
      </c>
      <c r="G129" s="121" t="s">
        <v>3</v>
      </c>
      <c r="H129" s="120" t="s">
        <v>3</v>
      </c>
      <c r="I129" s="121" t="s">
        <v>1114</v>
      </c>
      <c r="J129" s="68" t="s">
        <v>647</v>
      </c>
      <c r="K129" s="118" t="s">
        <v>667</v>
      </c>
      <c r="N129" s="163"/>
    </row>
    <row r="130" spans="1:14" ht="13.8">
      <c r="A130" s="118" t="s">
        <v>1537</v>
      </c>
      <c r="B130" s="142">
        <v>70</v>
      </c>
      <c r="C130" s="119" t="s">
        <v>1556</v>
      </c>
      <c r="D130" s="120" t="s">
        <v>4</v>
      </c>
      <c r="E130" s="121" t="s">
        <v>1561</v>
      </c>
      <c r="F130" s="119" t="s">
        <v>1116</v>
      </c>
      <c r="G130" s="121" t="s">
        <v>3</v>
      </c>
      <c r="H130" s="120" t="s">
        <v>3</v>
      </c>
      <c r="I130" s="121" t="s">
        <v>1114</v>
      </c>
      <c r="J130" s="68" t="s">
        <v>647</v>
      </c>
      <c r="K130" s="118" t="s">
        <v>667</v>
      </c>
      <c r="N130" s="163"/>
    </row>
    <row r="131" spans="1:14" ht="13.8">
      <c r="A131" s="118" t="s">
        <v>1538</v>
      </c>
      <c r="B131" s="142">
        <v>70</v>
      </c>
      <c r="C131" s="119" t="s">
        <v>1557</v>
      </c>
      <c r="D131" s="120" t="s">
        <v>4</v>
      </c>
      <c r="E131" s="121" t="s">
        <v>1561</v>
      </c>
      <c r="F131" s="119" t="s">
        <v>1116</v>
      </c>
      <c r="G131" s="121" t="s">
        <v>3</v>
      </c>
      <c r="H131" s="120" t="s">
        <v>3</v>
      </c>
      <c r="I131" s="121" t="s">
        <v>1114</v>
      </c>
      <c r="J131" s="68" t="s">
        <v>647</v>
      </c>
      <c r="K131" s="118" t="s">
        <v>667</v>
      </c>
      <c r="N131" s="163"/>
    </row>
    <row r="132" spans="1:14" ht="13.8">
      <c r="A132" s="118" t="s">
        <v>1539</v>
      </c>
      <c r="B132" s="142">
        <v>70</v>
      </c>
      <c r="C132" s="119" t="s">
        <v>1558</v>
      </c>
      <c r="D132" s="120" t="s">
        <v>4</v>
      </c>
      <c r="E132" s="121" t="s">
        <v>1561</v>
      </c>
      <c r="F132" s="119" t="s">
        <v>1116</v>
      </c>
      <c r="G132" s="121" t="s">
        <v>3</v>
      </c>
      <c r="H132" s="120" t="s">
        <v>3</v>
      </c>
      <c r="I132" s="121" t="s">
        <v>1114</v>
      </c>
      <c r="J132" s="68" t="s">
        <v>647</v>
      </c>
      <c r="K132" s="118" t="s">
        <v>667</v>
      </c>
      <c r="N132" s="163"/>
    </row>
    <row r="133" spans="1:14" ht="13.8">
      <c r="A133" s="118" t="s">
        <v>1540</v>
      </c>
      <c r="B133" s="142">
        <v>70</v>
      </c>
      <c r="C133" s="119" t="s">
        <v>1559</v>
      </c>
      <c r="D133" s="120" t="s">
        <v>4</v>
      </c>
      <c r="E133" s="121" t="s">
        <v>1561</v>
      </c>
      <c r="F133" s="119" t="s">
        <v>1116</v>
      </c>
      <c r="G133" s="121" t="s">
        <v>3</v>
      </c>
      <c r="H133" s="120" t="s">
        <v>3</v>
      </c>
      <c r="I133" s="121" t="s">
        <v>1114</v>
      </c>
      <c r="J133" s="68" t="s">
        <v>647</v>
      </c>
      <c r="K133" s="118" t="s">
        <v>667</v>
      </c>
      <c r="N133" s="163"/>
    </row>
    <row r="134" spans="1:14" ht="13.8">
      <c r="A134" s="118" t="s">
        <v>1541</v>
      </c>
      <c r="B134" s="142">
        <v>70</v>
      </c>
      <c r="C134" s="119" t="s">
        <v>1560</v>
      </c>
      <c r="D134" s="120" t="s">
        <v>4</v>
      </c>
      <c r="E134" s="121" t="s">
        <v>1561</v>
      </c>
      <c r="F134" s="119" t="s">
        <v>1116</v>
      </c>
      <c r="G134" s="121" t="s">
        <v>3</v>
      </c>
      <c r="H134" s="120" t="s">
        <v>3</v>
      </c>
      <c r="I134" s="121" t="s">
        <v>1114</v>
      </c>
      <c r="J134" s="68" t="s">
        <v>647</v>
      </c>
      <c r="K134" s="118" t="s">
        <v>667</v>
      </c>
      <c r="N134" s="163"/>
    </row>
    <row r="135" spans="1:14">
      <c r="B135" s="160"/>
      <c r="C135" s="160"/>
      <c r="E135" s="164"/>
      <c r="F135" s="162"/>
      <c r="G135" s="161"/>
      <c r="I135" s="164"/>
      <c r="N135" s="163"/>
    </row>
    <row r="136" spans="1:14">
      <c r="B136" s="160"/>
      <c r="C136" s="160"/>
      <c r="E136" s="164"/>
      <c r="F136" s="162"/>
      <c r="G136" s="161"/>
      <c r="I136" s="164"/>
      <c r="N136" s="163"/>
    </row>
    <row r="137" spans="1:14">
      <c r="B137" s="160"/>
      <c r="C137" s="160"/>
      <c r="E137" s="164"/>
      <c r="F137" s="162"/>
      <c r="G137" s="161"/>
      <c r="I137" s="164"/>
      <c r="N137" s="163"/>
    </row>
    <row r="138" spans="1:14">
      <c r="B138" s="160"/>
      <c r="C138" s="160"/>
      <c r="E138" s="164"/>
      <c r="F138" s="162"/>
      <c r="G138" s="161"/>
      <c r="I138" s="164"/>
      <c r="N138" s="163"/>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134"/>
  <sheetViews>
    <sheetView workbookViewId="0">
      <selection activeCell="E2" sqref="E2"/>
    </sheetView>
  </sheetViews>
  <sheetFormatPr defaultRowHeight="13.2"/>
  <cols>
    <col min="1" max="1" width="20.6640625" style="144" bestFit="1" customWidth="1"/>
    <col min="2" max="2" width="3" bestFit="1" customWidth="1"/>
    <col min="3" max="3" width="12.6640625" style="144" bestFit="1" customWidth="1"/>
    <col min="4" max="4" width="7.88671875" bestFit="1" customWidth="1"/>
    <col min="5" max="5" width="5.6640625" bestFit="1" customWidth="1"/>
    <col min="6" max="6" width="12" bestFit="1" customWidth="1"/>
    <col min="7" max="7" width="1.6640625" bestFit="1" customWidth="1"/>
    <col min="8" max="8" width="8.77734375" bestFit="1" customWidth="1"/>
    <col min="9" max="9" width="2.21875" bestFit="1" customWidth="1"/>
    <col min="10" max="10" width="9.88671875" style="144" bestFit="1" customWidth="1"/>
    <col min="11" max="11" width="5" style="144" bestFit="1" customWidth="1"/>
  </cols>
  <sheetData>
    <row r="1" spans="1:11">
      <c r="A1" s="165">
        <v>1</v>
      </c>
      <c r="B1" s="165">
        <v>2</v>
      </c>
      <c r="C1" s="165">
        <v>3</v>
      </c>
      <c r="D1" s="165">
        <v>4</v>
      </c>
      <c r="E1" s="165">
        <v>5</v>
      </c>
      <c r="F1" s="165">
        <v>6</v>
      </c>
      <c r="G1" s="165">
        <v>7</v>
      </c>
      <c r="H1" s="165">
        <v>8</v>
      </c>
      <c r="I1" s="165">
        <v>9</v>
      </c>
      <c r="J1" s="165">
        <v>10</v>
      </c>
      <c r="K1" s="165">
        <v>11</v>
      </c>
    </row>
    <row r="2" spans="1:11" ht="13.8">
      <c r="A2" s="118" t="s">
        <v>1295</v>
      </c>
      <c r="B2" s="76">
        <v>10</v>
      </c>
      <c r="C2" s="119" t="s">
        <v>1562</v>
      </c>
      <c r="D2" s="76" t="s">
        <v>10</v>
      </c>
      <c r="E2" s="76" t="s">
        <v>1561</v>
      </c>
      <c r="F2" s="76" t="s">
        <v>1116</v>
      </c>
      <c r="G2" s="76" t="s">
        <v>3</v>
      </c>
      <c r="H2" s="76" t="s">
        <v>1098</v>
      </c>
      <c r="I2" s="76" t="s">
        <v>1114</v>
      </c>
      <c r="J2" s="68" t="s">
        <v>647</v>
      </c>
      <c r="K2" s="118" t="s">
        <v>667</v>
      </c>
    </row>
    <row r="3" spans="1:11" ht="13.8">
      <c r="A3" s="118" t="s">
        <v>1296</v>
      </c>
      <c r="B3" s="76"/>
      <c r="C3" s="119" t="s">
        <v>1563</v>
      </c>
      <c r="D3" s="76" t="s">
        <v>10</v>
      </c>
      <c r="E3" s="76" t="s">
        <v>1561</v>
      </c>
      <c r="F3" s="76" t="s">
        <v>1116</v>
      </c>
      <c r="G3" s="76" t="s">
        <v>3</v>
      </c>
      <c r="H3" s="76" t="s">
        <v>1098</v>
      </c>
      <c r="I3" s="76" t="s">
        <v>1114</v>
      </c>
      <c r="J3" s="68" t="s">
        <v>647</v>
      </c>
      <c r="K3" s="118" t="s">
        <v>667</v>
      </c>
    </row>
    <row r="4" spans="1:11" ht="13.8">
      <c r="A4" s="118" t="s">
        <v>1297</v>
      </c>
      <c r="B4" s="76"/>
      <c r="C4" s="119" t="s">
        <v>1564</v>
      </c>
      <c r="D4" s="76" t="s">
        <v>10</v>
      </c>
      <c r="E4" s="76" t="s">
        <v>1561</v>
      </c>
      <c r="F4" s="76" t="s">
        <v>1116</v>
      </c>
      <c r="G4" s="76" t="s">
        <v>3</v>
      </c>
      <c r="H4" s="76" t="s">
        <v>1098</v>
      </c>
      <c r="I4" s="76" t="s">
        <v>1114</v>
      </c>
      <c r="J4" s="68" t="s">
        <v>647</v>
      </c>
      <c r="K4" s="118" t="s">
        <v>667</v>
      </c>
    </row>
    <row r="5" spans="1:11" ht="13.8">
      <c r="A5" s="118" t="s">
        <v>1298</v>
      </c>
      <c r="B5" s="76"/>
      <c r="C5" s="119" t="s">
        <v>1565</v>
      </c>
      <c r="D5" s="76" t="s">
        <v>10</v>
      </c>
      <c r="E5" s="76" t="s">
        <v>1561</v>
      </c>
      <c r="F5" s="76" t="s">
        <v>1116</v>
      </c>
      <c r="G5" s="76" t="s">
        <v>3</v>
      </c>
      <c r="H5" s="76" t="s">
        <v>1098</v>
      </c>
      <c r="I5" s="76" t="s">
        <v>1114</v>
      </c>
      <c r="J5" s="68" t="s">
        <v>647</v>
      </c>
      <c r="K5" s="118" t="s">
        <v>667</v>
      </c>
    </row>
    <row r="6" spans="1:11" ht="13.8">
      <c r="A6" s="118" t="s">
        <v>1299</v>
      </c>
      <c r="B6" s="76"/>
      <c r="C6" s="119" t="s">
        <v>1566</v>
      </c>
      <c r="D6" s="76" t="s">
        <v>10</v>
      </c>
      <c r="E6" s="76" t="s">
        <v>1561</v>
      </c>
      <c r="F6" s="76" t="s">
        <v>1116</v>
      </c>
      <c r="G6" s="76" t="s">
        <v>3</v>
      </c>
      <c r="H6" s="76" t="s">
        <v>1098</v>
      </c>
      <c r="I6" s="76" t="s">
        <v>1114</v>
      </c>
      <c r="J6" s="68" t="s">
        <v>647</v>
      </c>
      <c r="K6" s="118" t="s">
        <v>667</v>
      </c>
    </row>
    <row r="7" spans="1:11" ht="13.8">
      <c r="A7" s="118" t="s">
        <v>1300</v>
      </c>
      <c r="B7" s="76"/>
      <c r="C7" s="119" t="s">
        <v>1567</v>
      </c>
      <c r="D7" s="76" t="s">
        <v>10</v>
      </c>
      <c r="E7" s="76" t="s">
        <v>1561</v>
      </c>
      <c r="F7" s="76" t="s">
        <v>1116</v>
      </c>
      <c r="G7" s="76" t="s">
        <v>3</v>
      </c>
      <c r="H7" s="76" t="s">
        <v>1098</v>
      </c>
      <c r="I7" s="76" t="s">
        <v>1114</v>
      </c>
      <c r="J7" s="68" t="s">
        <v>647</v>
      </c>
      <c r="K7" s="118" t="s">
        <v>667</v>
      </c>
    </row>
    <row r="8" spans="1:11" ht="13.8">
      <c r="A8" s="118" t="s">
        <v>1301</v>
      </c>
      <c r="B8" s="76"/>
      <c r="C8" s="119" t="s">
        <v>1568</v>
      </c>
      <c r="D8" s="76" t="s">
        <v>10</v>
      </c>
      <c r="E8" s="76" t="s">
        <v>1561</v>
      </c>
      <c r="F8" s="76" t="s">
        <v>1116</v>
      </c>
      <c r="G8" s="76" t="s">
        <v>3</v>
      </c>
      <c r="H8" s="76" t="s">
        <v>1098</v>
      </c>
      <c r="I8" s="76" t="s">
        <v>1114</v>
      </c>
      <c r="J8" s="68" t="s">
        <v>647</v>
      </c>
      <c r="K8" s="118" t="s">
        <v>667</v>
      </c>
    </row>
    <row r="9" spans="1:11" ht="13.8">
      <c r="A9" s="118" t="s">
        <v>1302</v>
      </c>
      <c r="B9" s="76"/>
      <c r="C9" s="119" t="s">
        <v>1569</v>
      </c>
      <c r="D9" s="76" t="s">
        <v>10</v>
      </c>
      <c r="E9" s="76" t="s">
        <v>1561</v>
      </c>
      <c r="F9" s="76" t="s">
        <v>1116</v>
      </c>
      <c r="G9" s="76" t="s">
        <v>3</v>
      </c>
      <c r="H9" s="76" t="s">
        <v>1098</v>
      </c>
      <c r="I9" s="76" t="s">
        <v>1114</v>
      </c>
      <c r="J9" s="68" t="s">
        <v>647</v>
      </c>
      <c r="K9" s="118" t="s">
        <v>667</v>
      </c>
    </row>
    <row r="10" spans="1:11" ht="13.8">
      <c r="A10" s="118" t="s">
        <v>1303</v>
      </c>
      <c r="B10" s="76"/>
      <c r="C10" s="119" t="s">
        <v>1570</v>
      </c>
      <c r="D10" s="76" t="s">
        <v>10</v>
      </c>
      <c r="E10" s="76" t="s">
        <v>1561</v>
      </c>
      <c r="F10" s="76" t="s">
        <v>1116</v>
      </c>
      <c r="G10" s="76" t="s">
        <v>3</v>
      </c>
      <c r="H10" s="76" t="s">
        <v>1098</v>
      </c>
      <c r="I10" s="76" t="s">
        <v>1114</v>
      </c>
      <c r="J10" s="68" t="s">
        <v>647</v>
      </c>
      <c r="K10" s="118" t="s">
        <v>667</v>
      </c>
    </row>
    <row r="11" spans="1:11" ht="13.8">
      <c r="A11" s="118" t="s">
        <v>1304</v>
      </c>
      <c r="B11" s="76"/>
      <c r="C11" s="119" t="s">
        <v>1571</v>
      </c>
      <c r="D11" s="76" t="s">
        <v>10</v>
      </c>
      <c r="E11" s="76" t="s">
        <v>1561</v>
      </c>
      <c r="F11" s="76" t="s">
        <v>1116</v>
      </c>
      <c r="G11" s="76" t="s">
        <v>3</v>
      </c>
      <c r="H11" s="76" t="s">
        <v>1098</v>
      </c>
      <c r="I11" s="76" t="s">
        <v>1114</v>
      </c>
      <c r="J11" s="68" t="s">
        <v>647</v>
      </c>
      <c r="K11" s="118" t="s">
        <v>667</v>
      </c>
    </row>
    <row r="12" spans="1:11" ht="13.8">
      <c r="A12" s="118" t="s">
        <v>1305</v>
      </c>
      <c r="B12" s="76"/>
      <c r="C12" s="119" t="s">
        <v>1572</v>
      </c>
      <c r="D12" s="76" t="s">
        <v>10</v>
      </c>
      <c r="E12" s="76" t="s">
        <v>1561</v>
      </c>
      <c r="F12" s="76" t="s">
        <v>1116</v>
      </c>
      <c r="G12" s="76" t="s">
        <v>3</v>
      </c>
      <c r="H12" s="76" t="s">
        <v>1098</v>
      </c>
      <c r="I12" s="76" t="s">
        <v>1114</v>
      </c>
      <c r="J12" s="68" t="s">
        <v>647</v>
      </c>
      <c r="K12" s="118" t="s">
        <v>667</v>
      </c>
    </row>
    <row r="13" spans="1:11" ht="13.8">
      <c r="A13" s="118" t="s">
        <v>1306</v>
      </c>
      <c r="B13" s="76"/>
      <c r="C13" s="119" t="s">
        <v>1573</v>
      </c>
      <c r="D13" s="76" t="s">
        <v>10</v>
      </c>
      <c r="E13" s="76" t="s">
        <v>1561</v>
      </c>
      <c r="F13" s="76" t="s">
        <v>1116</v>
      </c>
      <c r="G13" s="76" t="s">
        <v>3</v>
      </c>
      <c r="H13" s="76" t="s">
        <v>1098</v>
      </c>
      <c r="I13" s="76" t="s">
        <v>1114</v>
      </c>
      <c r="J13" s="68" t="s">
        <v>647</v>
      </c>
      <c r="K13" s="118" t="s">
        <v>667</v>
      </c>
    </row>
    <row r="14" spans="1:11" ht="13.8">
      <c r="A14" s="118" t="s">
        <v>1307</v>
      </c>
      <c r="B14" s="76"/>
      <c r="C14" s="119" t="s">
        <v>1574</v>
      </c>
      <c r="D14" s="76" t="s">
        <v>10</v>
      </c>
      <c r="E14" s="76" t="s">
        <v>1561</v>
      </c>
      <c r="F14" s="76" t="s">
        <v>1116</v>
      </c>
      <c r="G14" s="76" t="s">
        <v>3</v>
      </c>
      <c r="H14" s="76" t="s">
        <v>1098</v>
      </c>
      <c r="I14" s="76" t="s">
        <v>1114</v>
      </c>
      <c r="J14" s="68" t="s">
        <v>647</v>
      </c>
      <c r="K14" s="118" t="s">
        <v>667</v>
      </c>
    </row>
    <row r="15" spans="1:11" ht="13.8">
      <c r="A15" s="118" t="s">
        <v>1308</v>
      </c>
      <c r="B15" s="76"/>
      <c r="C15" s="119" t="s">
        <v>1575</v>
      </c>
      <c r="D15" s="76" t="s">
        <v>10</v>
      </c>
      <c r="E15" s="76" t="s">
        <v>1561</v>
      </c>
      <c r="F15" s="76" t="s">
        <v>1116</v>
      </c>
      <c r="G15" s="76" t="s">
        <v>3</v>
      </c>
      <c r="H15" s="76" t="s">
        <v>1098</v>
      </c>
      <c r="I15" s="76" t="s">
        <v>1114</v>
      </c>
      <c r="J15" s="68" t="s">
        <v>647</v>
      </c>
      <c r="K15" s="118" t="s">
        <v>667</v>
      </c>
    </row>
    <row r="16" spans="1:11" ht="13.8">
      <c r="A16" s="118" t="s">
        <v>1309</v>
      </c>
      <c r="B16" s="76"/>
      <c r="C16" s="119" t="s">
        <v>1576</v>
      </c>
      <c r="D16" s="76" t="s">
        <v>10</v>
      </c>
      <c r="E16" s="76" t="s">
        <v>1561</v>
      </c>
      <c r="F16" s="76" t="s">
        <v>1116</v>
      </c>
      <c r="G16" s="76" t="s">
        <v>3</v>
      </c>
      <c r="H16" s="76" t="s">
        <v>1098</v>
      </c>
      <c r="I16" s="76" t="s">
        <v>1114</v>
      </c>
      <c r="J16" s="68" t="s">
        <v>647</v>
      </c>
      <c r="K16" s="118" t="s">
        <v>667</v>
      </c>
    </row>
    <row r="17" spans="1:11" ht="13.8">
      <c r="A17" s="118" t="s">
        <v>1310</v>
      </c>
      <c r="B17" s="76"/>
      <c r="C17" s="119" t="s">
        <v>1577</v>
      </c>
      <c r="D17" s="76" t="s">
        <v>10</v>
      </c>
      <c r="E17" s="76" t="s">
        <v>1561</v>
      </c>
      <c r="F17" s="76" t="s">
        <v>1116</v>
      </c>
      <c r="G17" s="76" t="s">
        <v>3</v>
      </c>
      <c r="H17" s="76" t="s">
        <v>1098</v>
      </c>
      <c r="I17" s="76" t="s">
        <v>1114</v>
      </c>
      <c r="J17" s="68" t="s">
        <v>647</v>
      </c>
      <c r="K17" s="118" t="s">
        <v>667</v>
      </c>
    </row>
    <row r="18" spans="1:11" ht="13.8">
      <c r="A18" s="118" t="s">
        <v>1311</v>
      </c>
      <c r="B18" s="76"/>
      <c r="C18" s="119" t="s">
        <v>1578</v>
      </c>
      <c r="D18" s="76" t="s">
        <v>10</v>
      </c>
      <c r="E18" s="76" t="s">
        <v>1561</v>
      </c>
      <c r="F18" s="76" t="s">
        <v>1116</v>
      </c>
      <c r="G18" s="76" t="s">
        <v>3</v>
      </c>
      <c r="H18" s="76" t="s">
        <v>1098</v>
      </c>
      <c r="I18" s="76" t="s">
        <v>1114</v>
      </c>
      <c r="J18" s="68" t="s">
        <v>647</v>
      </c>
      <c r="K18" s="118" t="s">
        <v>667</v>
      </c>
    </row>
    <row r="19" spans="1:11" ht="13.8">
      <c r="A19" s="118" t="s">
        <v>1312</v>
      </c>
      <c r="B19" s="76"/>
      <c r="C19" s="119" t="s">
        <v>1579</v>
      </c>
      <c r="D19" s="76" t="s">
        <v>10</v>
      </c>
      <c r="E19" s="76" t="s">
        <v>1561</v>
      </c>
      <c r="F19" s="76" t="s">
        <v>1116</v>
      </c>
      <c r="G19" s="76" t="s">
        <v>3</v>
      </c>
      <c r="H19" s="76" t="s">
        <v>1098</v>
      </c>
      <c r="I19" s="76" t="s">
        <v>1114</v>
      </c>
      <c r="J19" s="68" t="s">
        <v>647</v>
      </c>
      <c r="K19" s="118" t="s">
        <v>667</v>
      </c>
    </row>
    <row r="20" spans="1:11" ht="13.8">
      <c r="A20" s="118" t="s">
        <v>1313</v>
      </c>
      <c r="B20" s="76"/>
      <c r="C20" s="119" t="s">
        <v>1580</v>
      </c>
      <c r="D20" s="76" t="s">
        <v>10</v>
      </c>
      <c r="E20" s="76" t="s">
        <v>1561</v>
      </c>
      <c r="F20" s="76" t="s">
        <v>1116</v>
      </c>
      <c r="G20" s="76" t="s">
        <v>3</v>
      </c>
      <c r="H20" s="76" t="s">
        <v>1098</v>
      </c>
      <c r="I20" s="76" t="s">
        <v>1114</v>
      </c>
      <c r="J20" s="68" t="s">
        <v>647</v>
      </c>
      <c r="K20" s="118" t="s">
        <v>667</v>
      </c>
    </row>
    <row r="21" spans="1:11" ht="13.8">
      <c r="A21" s="118" t="s">
        <v>1351</v>
      </c>
      <c r="B21" s="76">
        <v>16</v>
      </c>
      <c r="C21" s="119" t="s">
        <v>1581</v>
      </c>
      <c r="D21" s="76" t="s">
        <v>10</v>
      </c>
      <c r="E21" s="76" t="s">
        <v>1561</v>
      </c>
      <c r="F21" s="76" t="s">
        <v>1116</v>
      </c>
      <c r="G21" s="76" t="s">
        <v>3</v>
      </c>
      <c r="H21" s="76" t="s">
        <v>3</v>
      </c>
      <c r="I21" s="76" t="s">
        <v>1114</v>
      </c>
      <c r="J21" s="68" t="s">
        <v>647</v>
      </c>
      <c r="K21" s="118" t="s">
        <v>667</v>
      </c>
    </row>
    <row r="22" spans="1:11" ht="13.8">
      <c r="A22" s="118" t="s">
        <v>1333</v>
      </c>
      <c r="B22" s="76"/>
      <c r="C22" s="119" t="s">
        <v>1582</v>
      </c>
      <c r="D22" s="76" t="s">
        <v>10</v>
      </c>
      <c r="E22" s="76" t="s">
        <v>1561</v>
      </c>
      <c r="F22" s="76" t="s">
        <v>1116</v>
      </c>
      <c r="G22" s="76" t="s">
        <v>3</v>
      </c>
      <c r="H22" s="76" t="s">
        <v>3</v>
      </c>
      <c r="I22" s="76" t="s">
        <v>1114</v>
      </c>
      <c r="J22" s="68" t="s">
        <v>647</v>
      </c>
      <c r="K22" s="118" t="s">
        <v>667</v>
      </c>
    </row>
    <row r="23" spans="1:11" ht="13.8">
      <c r="A23" s="118" t="s">
        <v>1334</v>
      </c>
      <c r="B23" s="76"/>
      <c r="C23" s="119" t="s">
        <v>1583</v>
      </c>
      <c r="D23" s="76" t="s">
        <v>10</v>
      </c>
      <c r="E23" s="76" t="s">
        <v>1561</v>
      </c>
      <c r="F23" s="76" t="s">
        <v>1116</v>
      </c>
      <c r="G23" s="76" t="s">
        <v>3</v>
      </c>
      <c r="H23" s="76" t="s">
        <v>3</v>
      </c>
      <c r="I23" s="76" t="s">
        <v>1114</v>
      </c>
      <c r="J23" s="68" t="s">
        <v>647</v>
      </c>
      <c r="K23" s="118" t="s">
        <v>667</v>
      </c>
    </row>
    <row r="24" spans="1:11" ht="13.8">
      <c r="A24" s="118" t="s">
        <v>1335</v>
      </c>
      <c r="B24" s="76"/>
      <c r="C24" s="119" t="s">
        <v>1584</v>
      </c>
      <c r="D24" s="76" t="s">
        <v>10</v>
      </c>
      <c r="E24" s="76" t="s">
        <v>1561</v>
      </c>
      <c r="F24" s="76" t="s">
        <v>1116</v>
      </c>
      <c r="G24" s="76" t="s">
        <v>3</v>
      </c>
      <c r="H24" s="76" t="s">
        <v>3</v>
      </c>
      <c r="I24" s="76" t="s">
        <v>1114</v>
      </c>
      <c r="J24" s="68" t="s">
        <v>647</v>
      </c>
      <c r="K24" s="118" t="s">
        <v>667</v>
      </c>
    </row>
    <row r="25" spans="1:11" ht="13.8">
      <c r="A25" s="118" t="s">
        <v>1336</v>
      </c>
      <c r="B25" s="76"/>
      <c r="C25" s="119" t="s">
        <v>1585</v>
      </c>
      <c r="D25" s="76" t="s">
        <v>10</v>
      </c>
      <c r="E25" s="76" t="s">
        <v>1561</v>
      </c>
      <c r="F25" s="76" t="s">
        <v>1116</v>
      </c>
      <c r="G25" s="76" t="s">
        <v>3</v>
      </c>
      <c r="H25" s="76" t="s">
        <v>3</v>
      </c>
      <c r="I25" s="76" t="s">
        <v>1114</v>
      </c>
      <c r="J25" s="68" t="s">
        <v>647</v>
      </c>
      <c r="K25" s="118" t="s">
        <v>667</v>
      </c>
    </row>
    <row r="26" spans="1:11" ht="13.8">
      <c r="A26" s="118" t="s">
        <v>1337</v>
      </c>
      <c r="B26" s="76"/>
      <c r="C26" s="119" t="s">
        <v>1586</v>
      </c>
      <c r="D26" s="76" t="s">
        <v>10</v>
      </c>
      <c r="E26" s="76" t="s">
        <v>1561</v>
      </c>
      <c r="F26" s="76" t="s">
        <v>1116</v>
      </c>
      <c r="G26" s="76" t="s">
        <v>3</v>
      </c>
      <c r="H26" s="76" t="s">
        <v>3</v>
      </c>
      <c r="I26" s="76" t="s">
        <v>1114</v>
      </c>
      <c r="J26" s="68" t="s">
        <v>647</v>
      </c>
      <c r="K26" s="118" t="s">
        <v>667</v>
      </c>
    </row>
    <row r="27" spans="1:11" ht="13.8">
      <c r="A27" s="118" t="s">
        <v>1338</v>
      </c>
      <c r="B27" s="76"/>
      <c r="C27" s="119" t="s">
        <v>1587</v>
      </c>
      <c r="D27" s="76" t="s">
        <v>10</v>
      </c>
      <c r="E27" s="76" t="s">
        <v>1561</v>
      </c>
      <c r="F27" s="76" t="s">
        <v>1116</v>
      </c>
      <c r="G27" s="76" t="s">
        <v>3</v>
      </c>
      <c r="H27" s="76" t="s">
        <v>3</v>
      </c>
      <c r="I27" s="76" t="s">
        <v>1114</v>
      </c>
      <c r="J27" s="68" t="s">
        <v>647</v>
      </c>
      <c r="K27" s="118" t="s">
        <v>667</v>
      </c>
    </row>
    <row r="28" spans="1:11" ht="13.8">
      <c r="A28" s="118" t="s">
        <v>1339</v>
      </c>
      <c r="B28" s="76"/>
      <c r="C28" s="119" t="s">
        <v>1588</v>
      </c>
      <c r="D28" s="76" t="s">
        <v>10</v>
      </c>
      <c r="E28" s="76" t="s">
        <v>1561</v>
      </c>
      <c r="F28" s="76" t="s">
        <v>1116</v>
      </c>
      <c r="G28" s="76" t="s">
        <v>3</v>
      </c>
      <c r="H28" s="76" t="s">
        <v>3</v>
      </c>
      <c r="I28" s="76" t="s">
        <v>1114</v>
      </c>
      <c r="J28" s="68" t="s">
        <v>647</v>
      </c>
      <c r="K28" s="118" t="s">
        <v>667</v>
      </c>
    </row>
    <row r="29" spans="1:11" ht="13.8">
      <c r="A29" s="118" t="s">
        <v>1340</v>
      </c>
      <c r="B29" s="76"/>
      <c r="C29" s="119" t="s">
        <v>1589</v>
      </c>
      <c r="D29" s="76" t="s">
        <v>10</v>
      </c>
      <c r="E29" s="76" t="s">
        <v>1561</v>
      </c>
      <c r="F29" s="76" t="s">
        <v>1116</v>
      </c>
      <c r="G29" s="76" t="s">
        <v>3</v>
      </c>
      <c r="H29" s="76" t="s">
        <v>3</v>
      </c>
      <c r="I29" s="76" t="s">
        <v>1114</v>
      </c>
      <c r="J29" s="68" t="s">
        <v>647</v>
      </c>
      <c r="K29" s="118" t="s">
        <v>667</v>
      </c>
    </row>
    <row r="30" spans="1:11" ht="13.8">
      <c r="A30" s="118" t="s">
        <v>1341</v>
      </c>
      <c r="B30" s="76"/>
      <c r="C30" s="119" t="s">
        <v>1590</v>
      </c>
      <c r="D30" s="76" t="s">
        <v>10</v>
      </c>
      <c r="E30" s="76" t="s">
        <v>1561</v>
      </c>
      <c r="F30" s="76" t="s">
        <v>1116</v>
      </c>
      <c r="G30" s="76" t="s">
        <v>3</v>
      </c>
      <c r="H30" s="76" t="s">
        <v>3</v>
      </c>
      <c r="I30" s="76" t="s">
        <v>1114</v>
      </c>
      <c r="J30" s="68" t="s">
        <v>647</v>
      </c>
      <c r="K30" s="118" t="s">
        <v>667</v>
      </c>
    </row>
    <row r="31" spans="1:11" ht="13.8">
      <c r="A31" s="118" t="s">
        <v>1342</v>
      </c>
      <c r="B31" s="76"/>
      <c r="C31" s="119" t="s">
        <v>1591</v>
      </c>
      <c r="D31" s="76" t="s">
        <v>10</v>
      </c>
      <c r="E31" s="76" t="s">
        <v>1561</v>
      </c>
      <c r="F31" s="76" t="s">
        <v>1116</v>
      </c>
      <c r="G31" s="76" t="s">
        <v>3</v>
      </c>
      <c r="H31" s="76" t="s">
        <v>3</v>
      </c>
      <c r="I31" s="76" t="s">
        <v>1114</v>
      </c>
      <c r="J31" s="68" t="s">
        <v>647</v>
      </c>
      <c r="K31" s="118" t="s">
        <v>667</v>
      </c>
    </row>
    <row r="32" spans="1:11" ht="13.8">
      <c r="A32" s="118" t="s">
        <v>1343</v>
      </c>
      <c r="B32" s="76"/>
      <c r="C32" s="119" t="s">
        <v>1592</v>
      </c>
      <c r="D32" s="76" t="s">
        <v>10</v>
      </c>
      <c r="E32" s="76" t="s">
        <v>1561</v>
      </c>
      <c r="F32" s="76" t="s">
        <v>1116</v>
      </c>
      <c r="G32" s="76" t="s">
        <v>3</v>
      </c>
      <c r="H32" s="76" t="s">
        <v>3</v>
      </c>
      <c r="I32" s="76" t="s">
        <v>1114</v>
      </c>
      <c r="J32" s="68" t="s">
        <v>647</v>
      </c>
      <c r="K32" s="118" t="s">
        <v>667</v>
      </c>
    </row>
    <row r="33" spans="1:11" ht="13.8">
      <c r="A33" s="118" t="s">
        <v>1344</v>
      </c>
      <c r="B33" s="76"/>
      <c r="C33" s="119" t="s">
        <v>1593</v>
      </c>
      <c r="D33" s="76" t="s">
        <v>10</v>
      </c>
      <c r="E33" s="76" t="s">
        <v>1561</v>
      </c>
      <c r="F33" s="76" t="s">
        <v>1116</v>
      </c>
      <c r="G33" s="76" t="s">
        <v>3</v>
      </c>
      <c r="H33" s="76" t="s">
        <v>3</v>
      </c>
      <c r="I33" s="76" t="s">
        <v>1114</v>
      </c>
      <c r="J33" s="68" t="s">
        <v>647</v>
      </c>
      <c r="K33" s="118" t="s">
        <v>667</v>
      </c>
    </row>
    <row r="34" spans="1:11" ht="13.8">
      <c r="A34" s="118" t="s">
        <v>1345</v>
      </c>
      <c r="B34" s="76"/>
      <c r="C34" s="119" t="s">
        <v>1594</v>
      </c>
      <c r="D34" s="76" t="s">
        <v>10</v>
      </c>
      <c r="E34" s="76" t="s">
        <v>1561</v>
      </c>
      <c r="F34" s="76" t="s">
        <v>1116</v>
      </c>
      <c r="G34" s="76" t="s">
        <v>3</v>
      </c>
      <c r="H34" s="76" t="s">
        <v>3</v>
      </c>
      <c r="I34" s="76" t="s">
        <v>1114</v>
      </c>
      <c r="J34" s="68" t="s">
        <v>647</v>
      </c>
      <c r="K34" s="118" t="s">
        <v>667</v>
      </c>
    </row>
    <row r="35" spans="1:11" ht="13.8">
      <c r="A35" s="118" t="s">
        <v>1346</v>
      </c>
      <c r="B35" s="76"/>
      <c r="C35" s="119" t="s">
        <v>1595</v>
      </c>
      <c r="D35" s="76" t="s">
        <v>10</v>
      </c>
      <c r="E35" s="76" t="s">
        <v>1561</v>
      </c>
      <c r="F35" s="76" t="s">
        <v>1116</v>
      </c>
      <c r="G35" s="76" t="s">
        <v>3</v>
      </c>
      <c r="H35" s="76" t="s">
        <v>3</v>
      </c>
      <c r="I35" s="76" t="s">
        <v>1114</v>
      </c>
      <c r="J35" s="68" t="s">
        <v>647</v>
      </c>
      <c r="K35" s="118" t="s">
        <v>667</v>
      </c>
    </row>
    <row r="36" spans="1:11" ht="13.8">
      <c r="A36" s="118" t="s">
        <v>1347</v>
      </c>
      <c r="B36" s="76"/>
      <c r="C36" s="119" t="s">
        <v>1596</v>
      </c>
      <c r="D36" s="76" t="s">
        <v>10</v>
      </c>
      <c r="E36" s="76" t="s">
        <v>1561</v>
      </c>
      <c r="F36" s="76" t="s">
        <v>1116</v>
      </c>
      <c r="G36" s="76" t="s">
        <v>3</v>
      </c>
      <c r="H36" s="76" t="s">
        <v>3</v>
      </c>
      <c r="I36" s="76" t="s">
        <v>1114</v>
      </c>
      <c r="J36" s="68" t="s">
        <v>647</v>
      </c>
      <c r="K36" s="118" t="s">
        <v>667</v>
      </c>
    </row>
    <row r="37" spans="1:11" ht="13.8">
      <c r="A37" s="118" t="s">
        <v>1348</v>
      </c>
      <c r="B37" s="76"/>
      <c r="C37" s="119" t="s">
        <v>1597</v>
      </c>
      <c r="D37" s="76" t="s">
        <v>10</v>
      </c>
      <c r="E37" s="76" t="s">
        <v>1561</v>
      </c>
      <c r="F37" s="76" t="s">
        <v>1116</v>
      </c>
      <c r="G37" s="76" t="s">
        <v>3</v>
      </c>
      <c r="H37" s="76" t="s">
        <v>3</v>
      </c>
      <c r="I37" s="76" t="s">
        <v>1114</v>
      </c>
      <c r="J37" s="68" t="s">
        <v>647</v>
      </c>
      <c r="K37" s="118" t="s">
        <v>667</v>
      </c>
    </row>
    <row r="38" spans="1:11" ht="13.8">
      <c r="A38" s="118" t="s">
        <v>1349</v>
      </c>
      <c r="B38" s="76"/>
      <c r="C38" s="119" t="s">
        <v>1598</v>
      </c>
      <c r="D38" s="76" t="s">
        <v>10</v>
      </c>
      <c r="E38" s="76" t="s">
        <v>1561</v>
      </c>
      <c r="F38" s="76" t="s">
        <v>1116</v>
      </c>
      <c r="G38" s="76" t="s">
        <v>3</v>
      </c>
      <c r="H38" s="76" t="s">
        <v>3</v>
      </c>
      <c r="I38" s="76" t="s">
        <v>1114</v>
      </c>
      <c r="J38" s="68" t="s">
        <v>647</v>
      </c>
      <c r="K38" s="118" t="s">
        <v>667</v>
      </c>
    </row>
    <row r="39" spans="1:11" ht="13.8">
      <c r="A39" s="118" t="s">
        <v>1350</v>
      </c>
      <c r="B39" s="76"/>
      <c r="C39" s="119" t="s">
        <v>1599</v>
      </c>
      <c r="D39" s="76" t="s">
        <v>10</v>
      </c>
      <c r="E39" s="76" t="s">
        <v>1561</v>
      </c>
      <c r="F39" s="76" t="s">
        <v>1116</v>
      </c>
      <c r="G39" s="76" t="s">
        <v>3</v>
      </c>
      <c r="H39" s="76" t="s">
        <v>3</v>
      </c>
      <c r="I39" s="76" t="s">
        <v>1114</v>
      </c>
      <c r="J39" s="68" t="s">
        <v>647</v>
      </c>
      <c r="K39" s="118" t="s">
        <v>667</v>
      </c>
    </row>
    <row r="40" spans="1:11" ht="13.8">
      <c r="A40" s="118" t="s">
        <v>1371</v>
      </c>
      <c r="B40" s="76">
        <v>16</v>
      </c>
      <c r="C40" s="119" t="s">
        <v>1600</v>
      </c>
      <c r="D40" s="76" t="s">
        <v>14</v>
      </c>
      <c r="E40" s="76" t="s">
        <v>1561</v>
      </c>
      <c r="F40" s="76" t="s">
        <v>1116</v>
      </c>
      <c r="G40" s="76" t="s">
        <v>3</v>
      </c>
      <c r="H40" s="76" t="s">
        <v>17</v>
      </c>
      <c r="I40" s="76" t="s">
        <v>1114</v>
      </c>
      <c r="J40" s="68" t="s">
        <v>647</v>
      </c>
      <c r="K40" s="118" t="s">
        <v>667</v>
      </c>
    </row>
    <row r="41" spans="1:11" ht="13.8">
      <c r="A41" s="118" t="s">
        <v>1372</v>
      </c>
      <c r="B41" s="76"/>
      <c r="C41" s="119" t="s">
        <v>1601</v>
      </c>
      <c r="D41" s="76" t="s">
        <v>14</v>
      </c>
      <c r="E41" s="76" t="s">
        <v>1561</v>
      </c>
      <c r="F41" s="76" t="s">
        <v>1116</v>
      </c>
      <c r="G41" s="76" t="s">
        <v>3</v>
      </c>
      <c r="H41" s="76" t="s">
        <v>17</v>
      </c>
      <c r="I41" s="76" t="s">
        <v>1114</v>
      </c>
      <c r="J41" s="68" t="s">
        <v>647</v>
      </c>
      <c r="K41" s="118" t="s">
        <v>667</v>
      </c>
    </row>
    <row r="42" spans="1:11" ht="13.8">
      <c r="A42" s="118" t="s">
        <v>1373</v>
      </c>
      <c r="B42" s="76"/>
      <c r="C42" s="119" t="s">
        <v>1602</v>
      </c>
      <c r="D42" s="76" t="s">
        <v>14</v>
      </c>
      <c r="E42" s="76" t="s">
        <v>1561</v>
      </c>
      <c r="F42" s="76" t="s">
        <v>1116</v>
      </c>
      <c r="G42" s="76" t="s">
        <v>3</v>
      </c>
      <c r="H42" s="76" t="s">
        <v>17</v>
      </c>
      <c r="I42" s="76" t="s">
        <v>1114</v>
      </c>
      <c r="J42" s="68" t="s">
        <v>647</v>
      </c>
      <c r="K42" s="118" t="s">
        <v>667</v>
      </c>
    </row>
    <row r="43" spans="1:11" ht="13.8">
      <c r="A43" s="118" t="s">
        <v>1374</v>
      </c>
      <c r="B43" s="76"/>
      <c r="C43" s="119" t="s">
        <v>1603</v>
      </c>
      <c r="D43" s="76" t="s">
        <v>14</v>
      </c>
      <c r="E43" s="76" t="s">
        <v>1561</v>
      </c>
      <c r="F43" s="76" t="s">
        <v>1116</v>
      </c>
      <c r="G43" s="76" t="s">
        <v>3</v>
      </c>
      <c r="H43" s="76" t="s">
        <v>17</v>
      </c>
      <c r="I43" s="76" t="s">
        <v>1114</v>
      </c>
      <c r="J43" s="68" t="s">
        <v>647</v>
      </c>
      <c r="K43" s="118" t="s">
        <v>667</v>
      </c>
    </row>
    <row r="44" spans="1:11" ht="13.8">
      <c r="A44" s="118" t="s">
        <v>1375</v>
      </c>
      <c r="B44" s="76"/>
      <c r="C44" s="119" t="s">
        <v>1604</v>
      </c>
      <c r="D44" s="76" t="s">
        <v>14</v>
      </c>
      <c r="E44" s="76" t="s">
        <v>1561</v>
      </c>
      <c r="F44" s="76" t="s">
        <v>1116</v>
      </c>
      <c r="G44" s="76" t="s">
        <v>3</v>
      </c>
      <c r="H44" s="76" t="s">
        <v>17</v>
      </c>
      <c r="I44" s="76" t="s">
        <v>1114</v>
      </c>
      <c r="J44" s="68" t="s">
        <v>647</v>
      </c>
      <c r="K44" s="118" t="s">
        <v>667</v>
      </c>
    </row>
    <row r="45" spans="1:11" ht="13.8">
      <c r="A45" s="118" t="s">
        <v>1376</v>
      </c>
      <c r="B45" s="76"/>
      <c r="C45" s="119" t="s">
        <v>1605</v>
      </c>
      <c r="D45" s="76" t="s">
        <v>14</v>
      </c>
      <c r="E45" s="76" t="s">
        <v>1561</v>
      </c>
      <c r="F45" s="76" t="s">
        <v>1116</v>
      </c>
      <c r="G45" s="76" t="s">
        <v>3</v>
      </c>
      <c r="H45" s="76" t="s">
        <v>17</v>
      </c>
      <c r="I45" s="76" t="s">
        <v>1114</v>
      </c>
      <c r="J45" s="68" t="s">
        <v>647</v>
      </c>
      <c r="K45" s="118" t="s">
        <v>667</v>
      </c>
    </row>
    <row r="46" spans="1:11" ht="13.8">
      <c r="A46" s="118" t="s">
        <v>1377</v>
      </c>
      <c r="B46" s="76"/>
      <c r="C46" s="119" t="s">
        <v>1606</v>
      </c>
      <c r="D46" s="76" t="s">
        <v>14</v>
      </c>
      <c r="E46" s="76" t="s">
        <v>1561</v>
      </c>
      <c r="F46" s="76" t="s">
        <v>1116</v>
      </c>
      <c r="G46" s="76" t="s">
        <v>3</v>
      </c>
      <c r="H46" s="76" t="s">
        <v>17</v>
      </c>
      <c r="I46" s="76" t="s">
        <v>1114</v>
      </c>
      <c r="J46" s="68" t="s">
        <v>647</v>
      </c>
      <c r="K46" s="118" t="s">
        <v>667</v>
      </c>
    </row>
    <row r="47" spans="1:11" ht="13.8">
      <c r="A47" s="118" t="s">
        <v>1378</v>
      </c>
      <c r="B47" s="76"/>
      <c r="C47" s="119" t="s">
        <v>1607</v>
      </c>
      <c r="D47" s="76" t="s">
        <v>14</v>
      </c>
      <c r="E47" s="76" t="s">
        <v>1561</v>
      </c>
      <c r="F47" s="76" t="s">
        <v>1116</v>
      </c>
      <c r="G47" s="76" t="s">
        <v>3</v>
      </c>
      <c r="H47" s="76" t="s">
        <v>17</v>
      </c>
      <c r="I47" s="76" t="s">
        <v>1114</v>
      </c>
      <c r="J47" s="68" t="s">
        <v>647</v>
      </c>
      <c r="K47" s="118" t="s">
        <v>667</v>
      </c>
    </row>
    <row r="48" spans="1:11" ht="13.8">
      <c r="A48" s="118" t="s">
        <v>1379</v>
      </c>
      <c r="B48" s="76"/>
      <c r="C48" s="119" t="s">
        <v>1608</v>
      </c>
      <c r="D48" s="76" t="s">
        <v>14</v>
      </c>
      <c r="E48" s="76" t="s">
        <v>1561</v>
      </c>
      <c r="F48" s="76" t="s">
        <v>1116</v>
      </c>
      <c r="G48" s="76" t="s">
        <v>3</v>
      </c>
      <c r="H48" s="76" t="s">
        <v>17</v>
      </c>
      <c r="I48" s="76" t="s">
        <v>1114</v>
      </c>
      <c r="J48" s="68" t="s">
        <v>647</v>
      </c>
      <c r="K48" s="118" t="s">
        <v>667</v>
      </c>
    </row>
    <row r="49" spans="1:11" ht="13.8">
      <c r="A49" s="118" t="s">
        <v>1380</v>
      </c>
      <c r="B49" s="76"/>
      <c r="C49" s="119" t="s">
        <v>1609</v>
      </c>
      <c r="D49" s="76" t="s">
        <v>14</v>
      </c>
      <c r="E49" s="76" t="s">
        <v>1561</v>
      </c>
      <c r="F49" s="76" t="s">
        <v>1116</v>
      </c>
      <c r="G49" s="76" t="s">
        <v>3</v>
      </c>
      <c r="H49" s="76" t="s">
        <v>17</v>
      </c>
      <c r="I49" s="76" t="s">
        <v>1114</v>
      </c>
      <c r="J49" s="68" t="s">
        <v>647</v>
      </c>
      <c r="K49" s="118" t="s">
        <v>667</v>
      </c>
    </row>
    <row r="50" spans="1:11" ht="13.8">
      <c r="A50" s="118" t="s">
        <v>1381</v>
      </c>
      <c r="B50" s="76"/>
      <c r="C50" s="119" t="s">
        <v>1610</v>
      </c>
      <c r="D50" s="76" t="s">
        <v>14</v>
      </c>
      <c r="E50" s="76" t="s">
        <v>1561</v>
      </c>
      <c r="F50" s="76" t="s">
        <v>1116</v>
      </c>
      <c r="G50" s="76" t="s">
        <v>3</v>
      </c>
      <c r="H50" s="76" t="s">
        <v>17</v>
      </c>
      <c r="I50" s="76" t="s">
        <v>1114</v>
      </c>
      <c r="J50" s="68" t="s">
        <v>647</v>
      </c>
      <c r="K50" s="118" t="s">
        <v>667</v>
      </c>
    </row>
    <row r="51" spans="1:11" ht="13.8">
      <c r="A51" s="118" t="s">
        <v>1382</v>
      </c>
      <c r="B51" s="76"/>
      <c r="C51" s="119" t="s">
        <v>1611</v>
      </c>
      <c r="D51" s="76" t="s">
        <v>14</v>
      </c>
      <c r="E51" s="76" t="s">
        <v>1561</v>
      </c>
      <c r="F51" s="76" t="s">
        <v>1116</v>
      </c>
      <c r="G51" s="76" t="s">
        <v>3</v>
      </c>
      <c r="H51" s="76" t="s">
        <v>17</v>
      </c>
      <c r="I51" s="76" t="s">
        <v>1114</v>
      </c>
      <c r="J51" s="68" t="s">
        <v>647</v>
      </c>
      <c r="K51" s="118" t="s">
        <v>667</v>
      </c>
    </row>
    <row r="52" spans="1:11" ht="13.8">
      <c r="A52" s="118" t="s">
        <v>1383</v>
      </c>
      <c r="B52" s="76"/>
      <c r="C52" s="119" t="s">
        <v>1612</v>
      </c>
      <c r="D52" s="76" t="s">
        <v>14</v>
      </c>
      <c r="E52" s="76" t="s">
        <v>1561</v>
      </c>
      <c r="F52" s="76" t="s">
        <v>1116</v>
      </c>
      <c r="G52" s="76" t="s">
        <v>3</v>
      </c>
      <c r="H52" s="76" t="s">
        <v>17</v>
      </c>
      <c r="I52" s="76" t="s">
        <v>1114</v>
      </c>
      <c r="J52" s="68" t="s">
        <v>647</v>
      </c>
      <c r="K52" s="118" t="s">
        <v>667</v>
      </c>
    </row>
    <row r="53" spans="1:11" ht="13.8">
      <c r="A53" s="118" t="s">
        <v>1384</v>
      </c>
      <c r="B53" s="76"/>
      <c r="C53" s="119" t="s">
        <v>1613</v>
      </c>
      <c r="D53" s="76" t="s">
        <v>14</v>
      </c>
      <c r="E53" s="76" t="s">
        <v>1561</v>
      </c>
      <c r="F53" s="76" t="s">
        <v>1116</v>
      </c>
      <c r="G53" s="76" t="s">
        <v>3</v>
      </c>
      <c r="H53" s="76" t="s">
        <v>17</v>
      </c>
      <c r="I53" s="76" t="s">
        <v>1114</v>
      </c>
      <c r="J53" s="68" t="s">
        <v>647</v>
      </c>
      <c r="K53" s="118" t="s">
        <v>667</v>
      </c>
    </row>
    <row r="54" spans="1:11" ht="13.8">
      <c r="A54" s="118" t="s">
        <v>1385</v>
      </c>
      <c r="B54" s="76"/>
      <c r="C54" s="119" t="s">
        <v>1614</v>
      </c>
      <c r="D54" s="76" t="s">
        <v>14</v>
      </c>
      <c r="E54" s="76" t="s">
        <v>1561</v>
      </c>
      <c r="F54" s="76" t="s">
        <v>1116</v>
      </c>
      <c r="G54" s="76" t="s">
        <v>3</v>
      </c>
      <c r="H54" s="76" t="s">
        <v>17</v>
      </c>
      <c r="I54" s="76" t="s">
        <v>1114</v>
      </c>
      <c r="J54" s="68" t="s">
        <v>647</v>
      </c>
      <c r="K54" s="118" t="s">
        <v>667</v>
      </c>
    </row>
    <row r="55" spans="1:11" ht="13.8">
      <c r="A55" s="118" t="s">
        <v>1386</v>
      </c>
      <c r="B55" s="76"/>
      <c r="C55" s="119" t="s">
        <v>1615</v>
      </c>
      <c r="D55" s="76" t="s">
        <v>14</v>
      </c>
      <c r="E55" s="76" t="s">
        <v>1561</v>
      </c>
      <c r="F55" s="76" t="s">
        <v>1116</v>
      </c>
      <c r="G55" s="76" t="s">
        <v>3</v>
      </c>
      <c r="H55" s="76" t="s">
        <v>17</v>
      </c>
      <c r="I55" s="76" t="s">
        <v>1114</v>
      </c>
      <c r="J55" s="68" t="s">
        <v>647</v>
      </c>
      <c r="K55" s="118" t="s">
        <v>667</v>
      </c>
    </row>
    <row r="56" spans="1:11" ht="13.8">
      <c r="A56" s="118" t="s">
        <v>1387</v>
      </c>
      <c r="B56" s="76"/>
      <c r="C56" s="119" t="s">
        <v>1616</v>
      </c>
      <c r="D56" s="76" t="s">
        <v>14</v>
      </c>
      <c r="E56" s="76" t="s">
        <v>1561</v>
      </c>
      <c r="F56" s="76" t="s">
        <v>1116</v>
      </c>
      <c r="G56" s="76" t="s">
        <v>3</v>
      </c>
      <c r="H56" s="76" t="s">
        <v>17</v>
      </c>
      <c r="I56" s="76" t="s">
        <v>1114</v>
      </c>
      <c r="J56" s="68" t="s">
        <v>647</v>
      </c>
      <c r="K56" s="118" t="s">
        <v>667</v>
      </c>
    </row>
    <row r="57" spans="1:11" ht="13.8">
      <c r="A57" s="118" t="s">
        <v>1388</v>
      </c>
      <c r="B57" s="76"/>
      <c r="C57" s="119" t="s">
        <v>1617</v>
      </c>
      <c r="D57" s="76" t="s">
        <v>14</v>
      </c>
      <c r="E57" s="76" t="s">
        <v>1561</v>
      </c>
      <c r="F57" s="76" t="s">
        <v>1116</v>
      </c>
      <c r="G57" s="76" t="s">
        <v>3</v>
      </c>
      <c r="H57" s="76" t="s">
        <v>17</v>
      </c>
      <c r="I57" s="76" t="s">
        <v>1114</v>
      </c>
      <c r="J57" s="68" t="s">
        <v>647</v>
      </c>
      <c r="K57" s="118" t="s">
        <v>667</v>
      </c>
    </row>
    <row r="58" spans="1:11" ht="13.8">
      <c r="A58" s="118" t="s">
        <v>1389</v>
      </c>
      <c r="B58" s="76"/>
      <c r="C58" s="119" t="s">
        <v>1618</v>
      </c>
      <c r="D58" s="76" t="s">
        <v>14</v>
      </c>
      <c r="E58" s="76" t="s">
        <v>1561</v>
      </c>
      <c r="F58" s="76" t="s">
        <v>1116</v>
      </c>
      <c r="G58" s="76" t="s">
        <v>3</v>
      </c>
      <c r="H58" s="76" t="s">
        <v>17</v>
      </c>
      <c r="I58" s="76" t="s">
        <v>1114</v>
      </c>
      <c r="J58" s="68" t="s">
        <v>647</v>
      </c>
      <c r="K58" s="118" t="s">
        <v>667</v>
      </c>
    </row>
    <row r="59" spans="1:11" ht="13.8">
      <c r="A59" s="118" t="s">
        <v>1446</v>
      </c>
      <c r="B59" s="76">
        <v>25</v>
      </c>
      <c r="C59" s="119" t="s">
        <v>1619</v>
      </c>
      <c r="D59" s="76" t="s">
        <v>10</v>
      </c>
      <c r="E59" s="76" t="s">
        <v>1561</v>
      </c>
      <c r="F59" s="76" t="s">
        <v>1116</v>
      </c>
      <c r="G59" s="76" t="s">
        <v>3</v>
      </c>
      <c r="H59" s="76" t="s">
        <v>3</v>
      </c>
      <c r="I59" s="76" t="s">
        <v>1114</v>
      </c>
      <c r="J59" s="68" t="s">
        <v>647</v>
      </c>
      <c r="K59" s="118" t="s">
        <v>667</v>
      </c>
    </row>
    <row r="60" spans="1:11" ht="13.8">
      <c r="A60" s="118" t="s">
        <v>1409</v>
      </c>
      <c r="B60" s="76"/>
      <c r="C60" s="119" t="s">
        <v>1620</v>
      </c>
      <c r="D60" s="76" t="s">
        <v>10</v>
      </c>
      <c r="E60" s="76" t="s">
        <v>1561</v>
      </c>
      <c r="F60" s="76" t="s">
        <v>1116</v>
      </c>
      <c r="G60" s="76" t="s">
        <v>3</v>
      </c>
      <c r="H60" s="76" t="s">
        <v>3</v>
      </c>
      <c r="I60" s="76" t="s">
        <v>1114</v>
      </c>
      <c r="J60" s="68" t="s">
        <v>647</v>
      </c>
      <c r="K60" s="118" t="s">
        <v>667</v>
      </c>
    </row>
    <row r="61" spans="1:11" ht="13.8">
      <c r="A61" s="118" t="s">
        <v>1410</v>
      </c>
      <c r="B61" s="76"/>
      <c r="C61" s="119" t="s">
        <v>1621</v>
      </c>
      <c r="D61" s="76" t="s">
        <v>10</v>
      </c>
      <c r="E61" s="76" t="s">
        <v>1561</v>
      </c>
      <c r="F61" s="76" t="s">
        <v>1116</v>
      </c>
      <c r="G61" s="76" t="s">
        <v>3</v>
      </c>
      <c r="H61" s="76" t="s">
        <v>3</v>
      </c>
      <c r="I61" s="76" t="s">
        <v>1114</v>
      </c>
      <c r="J61" s="68" t="s">
        <v>647</v>
      </c>
      <c r="K61" s="118" t="s">
        <v>667</v>
      </c>
    </row>
    <row r="62" spans="1:11" ht="13.8">
      <c r="A62" s="118" t="s">
        <v>1411</v>
      </c>
      <c r="B62" s="76"/>
      <c r="C62" s="119" t="s">
        <v>1622</v>
      </c>
      <c r="D62" s="76" t="s">
        <v>10</v>
      </c>
      <c r="E62" s="76" t="s">
        <v>1561</v>
      </c>
      <c r="F62" s="76" t="s">
        <v>1116</v>
      </c>
      <c r="G62" s="76" t="s">
        <v>3</v>
      </c>
      <c r="H62" s="76" t="s">
        <v>3</v>
      </c>
      <c r="I62" s="76" t="s">
        <v>1114</v>
      </c>
      <c r="J62" s="68" t="s">
        <v>647</v>
      </c>
      <c r="K62" s="118" t="s">
        <v>667</v>
      </c>
    </row>
    <row r="63" spans="1:11" ht="13.8">
      <c r="A63" s="118" t="s">
        <v>1412</v>
      </c>
      <c r="B63" s="76"/>
      <c r="C63" s="119" t="s">
        <v>1623</v>
      </c>
      <c r="D63" s="76" t="s">
        <v>10</v>
      </c>
      <c r="E63" s="76" t="s">
        <v>1561</v>
      </c>
      <c r="F63" s="76" t="s">
        <v>1116</v>
      </c>
      <c r="G63" s="76" t="s">
        <v>3</v>
      </c>
      <c r="H63" s="76" t="s">
        <v>3</v>
      </c>
      <c r="I63" s="76" t="s">
        <v>1114</v>
      </c>
      <c r="J63" s="68" t="s">
        <v>647</v>
      </c>
      <c r="K63" s="118" t="s">
        <v>667</v>
      </c>
    </row>
    <row r="64" spans="1:11" ht="13.8">
      <c r="A64" s="118" t="s">
        <v>1413</v>
      </c>
      <c r="B64" s="76"/>
      <c r="C64" s="119" t="s">
        <v>1624</v>
      </c>
      <c r="D64" s="76" t="s">
        <v>10</v>
      </c>
      <c r="E64" s="76" t="s">
        <v>1561</v>
      </c>
      <c r="F64" s="76" t="s">
        <v>1116</v>
      </c>
      <c r="G64" s="76" t="s">
        <v>3</v>
      </c>
      <c r="H64" s="76" t="s">
        <v>3</v>
      </c>
      <c r="I64" s="76" t="s">
        <v>1114</v>
      </c>
      <c r="J64" s="68" t="s">
        <v>647</v>
      </c>
      <c r="K64" s="118" t="s">
        <v>667</v>
      </c>
    </row>
    <row r="65" spans="1:11" ht="13.8">
      <c r="A65" s="118" t="s">
        <v>1414</v>
      </c>
      <c r="B65" s="76"/>
      <c r="C65" s="119" t="s">
        <v>1625</v>
      </c>
      <c r="D65" s="76" t="s">
        <v>10</v>
      </c>
      <c r="E65" s="76" t="s">
        <v>1561</v>
      </c>
      <c r="F65" s="76" t="s">
        <v>1116</v>
      </c>
      <c r="G65" s="76" t="s">
        <v>3</v>
      </c>
      <c r="H65" s="76" t="s">
        <v>3</v>
      </c>
      <c r="I65" s="76" t="s">
        <v>1114</v>
      </c>
      <c r="J65" s="68" t="s">
        <v>647</v>
      </c>
      <c r="K65" s="118" t="s">
        <v>667</v>
      </c>
    </row>
    <row r="66" spans="1:11" ht="13.8">
      <c r="A66" s="118" t="s">
        <v>1415</v>
      </c>
      <c r="B66" s="76"/>
      <c r="C66" s="119" t="s">
        <v>1626</v>
      </c>
      <c r="D66" s="76" t="s">
        <v>10</v>
      </c>
      <c r="E66" s="76" t="s">
        <v>1561</v>
      </c>
      <c r="F66" s="76" t="s">
        <v>1116</v>
      </c>
      <c r="G66" s="76" t="s">
        <v>3</v>
      </c>
      <c r="H66" s="76" t="s">
        <v>3</v>
      </c>
      <c r="I66" s="76" t="s">
        <v>1114</v>
      </c>
      <c r="J66" s="68" t="s">
        <v>647</v>
      </c>
      <c r="K66" s="118" t="s">
        <v>667</v>
      </c>
    </row>
    <row r="67" spans="1:11" ht="13.8">
      <c r="A67" s="118" t="s">
        <v>1416</v>
      </c>
      <c r="B67" s="76"/>
      <c r="C67" s="119" t="s">
        <v>1627</v>
      </c>
      <c r="D67" s="76" t="s">
        <v>10</v>
      </c>
      <c r="E67" s="76" t="s">
        <v>1561</v>
      </c>
      <c r="F67" s="76" t="s">
        <v>1116</v>
      </c>
      <c r="G67" s="76" t="s">
        <v>3</v>
      </c>
      <c r="H67" s="76" t="s">
        <v>3</v>
      </c>
      <c r="I67" s="76" t="s">
        <v>1114</v>
      </c>
      <c r="J67" s="68" t="s">
        <v>647</v>
      </c>
      <c r="K67" s="118" t="s">
        <v>667</v>
      </c>
    </row>
    <row r="68" spans="1:11" ht="13.8">
      <c r="A68" s="118" t="s">
        <v>1417</v>
      </c>
      <c r="B68" s="76"/>
      <c r="C68" s="119" t="s">
        <v>1628</v>
      </c>
      <c r="D68" s="76" t="s">
        <v>10</v>
      </c>
      <c r="E68" s="76" t="s">
        <v>1561</v>
      </c>
      <c r="F68" s="76" t="s">
        <v>1116</v>
      </c>
      <c r="G68" s="76" t="s">
        <v>3</v>
      </c>
      <c r="H68" s="76" t="s">
        <v>3</v>
      </c>
      <c r="I68" s="76" t="s">
        <v>1114</v>
      </c>
      <c r="J68" s="68" t="s">
        <v>647</v>
      </c>
      <c r="K68" s="118" t="s">
        <v>667</v>
      </c>
    </row>
    <row r="69" spans="1:11" ht="13.8">
      <c r="A69" s="118" t="s">
        <v>1418</v>
      </c>
      <c r="B69" s="76"/>
      <c r="C69" s="119" t="s">
        <v>1629</v>
      </c>
      <c r="D69" s="76" t="s">
        <v>10</v>
      </c>
      <c r="E69" s="76" t="s">
        <v>1561</v>
      </c>
      <c r="F69" s="76" t="s">
        <v>1116</v>
      </c>
      <c r="G69" s="76" t="s">
        <v>3</v>
      </c>
      <c r="H69" s="76" t="s">
        <v>3</v>
      </c>
      <c r="I69" s="76" t="s">
        <v>1114</v>
      </c>
      <c r="J69" s="68" t="s">
        <v>647</v>
      </c>
      <c r="K69" s="118" t="s">
        <v>667</v>
      </c>
    </row>
    <row r="70" spans="1:11" ht="13.8">
      <c r="A70" s="118" t="s">
        <v>1419</v>
      </c>
      <c r="B70" s="76"/>
      <c r="C70" s="119" t="s">
        <v>1630</v>
      </c>
      <c r="D70" s="76" t="s">
        <v>10</v>
      </c>
      <c r="E70" s="76" t="s">
        <v>1561</v>
      </c>
      <c r="F70" s="76" t="s">
        <v>1116</v>
      </c>
      <c r="G70" s="76" t="s">
        <v>3</v>
      </c>
      <c r="H70" s="76" t="s">
        <v>3</v>
      </c>
      <c r="I70" s="76" t="s">
        <v>1114</v>
      </c>
      <c r="J70" s="68" t="s">
        <v>647</v>
      </c>
      <c r="K70" s="118" t="s">
        <v>667</v>
      </c>
    </row>
    <row r="71" spans="1:11" ht="13.8">
      <c r="A71" s="118" t="s">
        <v>1420</v>
      </c>
      <c r="B71" s="76"/>
      <c r="C71" s="119" t="s">
        <v>1631</v>
      </c>
      <c r="D71" s="76" t="s">
        <v>10</v>
      </c>
      <c r="E71" s="76" t="s">
        <v>1561</v>
      </c>
      <c r="F71" s="76" t="s">
        <v>1116</v>
      </c>
      <c r="G71" s="76" t="s">
        <v>3</v>
      </c>
      <c r="H71" s="76" t="s">
        <v>3</v>
      </c>
      <c r="I71" s="76" t="s">
        <v>1114</v>
      </c>
      <c r="J71" s="68" t="s">
        <v>647</v>
      </c>
      <c r="K71" s="118" t="s">
        <v>667</v>
      </c>
    </row>
    <row r="72" spans="1:11" ht="13.8">
      <c r="A72" s="118" t="s">
        <v>1421</v>
      </c>
      <c r="B72" s="76"/>
      <c r="C72" s="119" t="s">
        <v>1632</v>
      </c>
      <c r="D72" s="76" t="s">
        <v>10</v>
      </c>
      <c r="E72" s="76" t="s">
        <v>1561</v>
      </c>
      <c r="F72" s="76" t="s">
        <v>1116</v>
      </c>
      <c r="G72" s="76" t="s">
        <v>3</v>
      </c>
      <c r="H72" s="76" t="s">
        <v>3</v>
      </c>
      <c r="I72" s="76" t="s">
        <v>1114</v>
      </c>
      <c r="J72" s="68" t="s">
        <v>647</v>
      </c>
      <c r="K72" s="118" t="s">
        <v>667</v>
      </c>
    </row>
    <row r="73" spans="1:11" ht="13.8">
      <c r="A73" s="118" t="s">
        <v>1422</v>
      </c>
      <c r="B73" s="76"/>
      <c r="C73" s="119" t="s">
        <v>1633</v>
      </c>
      <c r="D73" s="76" t="s">
        <v>10</v>
      </c>
      <c r="E73" s="76" t="s">
        <v>1561</v>
      </c>
      <c r="F73" s="76" t="s">
        <v>1116</v>
      </c>
      <c r="G73" s="76" t="s">
        <v>3</v>
      </c>
      <c r="H73" s="76" t="s">
        <v>3</v>
      </c>
      <c r="I73" s="76" t="s">
        <v>1114</v>
      </c>
      <c r="J73" s="68" t="s">
        <v>647</v>
      </c>
      <c r="K73" s="118" t="s">
        <v>667</v>
      </c>
    </row>
    <row r="74" spans="1:11" ht="13.8">
      <c r="A74" s="118" t="s">
        <v>1423</v>
      </c>
      <c r="B74" s="76"/>
      <c r="C74" s="119" t="s">
        <v>1634</v>
      </c>
      <c r="D74" s="76" t="s">
        <v>10</v>
      </c>
      <c r="E74" s="76" t="s">
        <v>1561</v>
      </c>
      <c r="F74" s="76" t="s">
        <v>1116</v>
      </c>
      <c r="G74" s="76" t="s">
        <v>3</v>
      </c>
      <c r="H74" s="76" t="s">
        <v>3</v>
      </c>
      <c r="I74" s="76" t="s">
        <v>1114</v>
      </c>
      <c r="J74" s="68" t="s">
        <v>647</v>
      </c>
      <c r="K74" s="118" t="s">
        <v>667</v>
      </c>
    </row>
    <row r="75" spans="1:11" ht="13.8">
      <c r="A75" s="118" t="s">
        <v>1424</v>
      </c>
      <c r="B75" s="76"/>
      <c r="C75" s="119" t="s">
        <v>1635</v>
      </c>
      <c r="D75" s="76" t="s">
        <v>10</v>
      </c>
      <c r="E75" s="76" t="s">
        <v>1561</v>
      </c>
      <c r="F75" s="76" t="s">
        <v>1116</v>
      </c>
      <c r="G75" s="76" t="s">
        <v>3</v>
      </c>
      <c r="H75" s="76" t="s">
        <v>3</v>
      </c>
      <c r="I75" s="76" t="s">
        <v>1114</v>
      </c>
      <c r="J75" s="68" t="s">
        <v>647</v>
      </c>
      <c r="K75" s="118" t="s">
        <v>667</v>
      </c>
    </row>
    <row r="76" spans="1:11" ht="13.8">
      <c r="A76" s="118" t="s">
        <v>1425</v>
      </c>
      <c r="B76" s="76"/>
      <c r="C76" s="119" t="s">
        <v>1636</v>
      </c>
      <c r="D76" s="76" t="s">
        <v>10</v>
      </c>
      <c r="E76" s="76" t="s">
        <v>1561</v>
      </c>
      <c r="F76" s="76" t="s">
        <v>1116</v>
      </c>
      <c r="G76" s="76" t="s">
        <v>3</v>
      </c>
      <c r="H76" s="76" t="s">
        <v>3</v>
      </c>
      <c r="I76" s="76" t="s">
        <v>1114</v>
      </c>
      <c r="J76" s="68" t="s">
        <v>647</v>
      </c>
      <c r="K76" s="118" t="s">
        <v>667</v>
      </c>
    </row>
    <row r="77" spans="1:11" ht="13.8">
      <c r="A77" s="118" t="s">
        <v>1426</v>
      </c>
      <c r="B77" s="76"/>
      <c r="C77" s="119" t="s">
        <v>1637</v>
      </c>
      <c r="D77" s="76" t="s">
        <v>10</v>
      </c>
      <c r="E77" s="76" t="s">
        <v>1561</v>
      </c>
      <c r="F77" s="76" t="s">
        <v>1116</v>
      </c>
      <c r="G77" s="76" t="s">
        <v>3</v>
      </c>
      <c r="H77" s="76" t="s">
        <v>3</v>
      </c>
      <c r="I77" s="76" t="s">
        <v>1114</v>
      </c>
      <c r="J77" s="68" t="s">
        <v>647</v>
      </c>
      <c r="K77" s="118" t="s">
        <v>667</v>
      </c>
    </row>
    <row r="78" spans="1:11" ht="13.8">
      <c r="A78" s="118" t="s">
        <v>1465</v>
      </c>
      <c r="B78" s="76">
        <v>35</v>
      </c>
      <c r="C78" s="119" t="s">
        <v>1638</v>
      </c>
      <c r="D78" s="76" t="s">
        <v>14</v>
      </c>
      <c r="E78" s="76" t="s">
        <v>1561</v>
      </c>
      <c r="F78" s="76" t="s">
        <v>1116</v>
      </c>
      <c r="G78" s="76" t="s">
        <v>3</v>
      </c>
      <c r="H78" s="76" t="s">
        <v>3</v>
      </c>
      <c r="I78" s="76" t="s">
        <v>1114</v>
      </c>
      <c r="J78" s="68" t="s">
        <v>647</v>
      </c>
      <c r="K78" s="118" t="s">
        <v>667</v>
      </c>
    </row>
    <row r="79" spans="1:11" ht="13.8">
      <c r="A79" s="118" t="s">
        <v>1448</v>
      </c>
      <c r="B79" s="76"/>
      <c r="C79" s="119" t="s">
        <v>1639</v>
      </c>
      <c r="D79" s="76" t="s">
        <v>14</v>
      </c>
      <c r="E79" s="76" t="s">
        <v>1561</v>
      </c>
      <c r="F79" s="76" t="s">
        <v>1116</v>
      </c>
      <c r="G79" s="76" t="s">
        <v>3</v>
      </c>
      <c r="H79" s="76" t="s">
        <v>3</v>
      </c>
      <c r="I79" s="76" t="s">
        <v>1114</v>
      </c>
      <c r="J79" s="68" t="s">
        <v>647</v>
      </c>
      <c r="K79" s="118" t="s">
        <v>667</v>
      </c>
    </row>
    <row r="80" spans="1:11" ht="13.8">
      <c r="A80" s="118" t="s">
        <v>1447</v>
      </c>
      <c r="B80" s="76"/>
      <c r="C80" s="119" t="s">
        <v>1640</v>
      </c>
      <c r="D80" s="76" t="s">
        <v>14</v>
      </c>
      <c r="E80" s="76" t="s">
        <v>1561</v>
      </c>
      <c r="F80" s="76" t="s">
        <v>1116</v>
      </c>
      <c r="G80" s="76" t="s">
        <v>3</v>
      </c>
      <c r="H80" s="76" t="s">
        <v>3</v>
      </c>
      <c r="I80" s="76" t="s">
        <v>1114</v>
      </c>
      <c r="J80" s="68" t="s">
        <v>647</v>
      </c>
      <c r="K80" s="118" t="s">
        <v>667</v>
      </c>
    </row>
    <row r="81" spans="1:11" ht="13.8">
      <c r="A81" s="118" t="s">
        <v>1449</v>
      </c>
      <c r="B81" s="76"/>
      <c r="C81" s="119" t="s">
        <v>1641</v>
      </c>
      <c r="D81" s="76" t="s">
        <v>14</v>
      </c>
      <c r="E81" s="76" t="s">
        <v>1561</v>
      </c>
      <c r="F81" s="76" t="s">
        <v>1116</v>
      </c>
      <c r="G81" s="76" t="s">
        <v>3</v>
      </c>
      <c r="H81" s="76" t="s">
        <v>3</v>
      </c>
      <c r="I81" s="76" t="s">
        <v>1114</v>
      </c>
      <c r="J81" s="68" t="s">
        <v>647</v>
      </c>
      <c r="K81" s="118" t="s">
        <v>667</v>
      </c>
    </row>
    <row r="82" spans="1:11" ht="13.8">
      <c r="A82" s="118" t="s">
        <v>1450</v>
      </c>
      <c r="B82" s="76"/>
      <c r="C82" s="119" t="s">
        <v>1642</v>
      </c>
      <c r="D82" s="76" t="s">
        <v>14</v>
      </c>
      <c r="E82" s="76" t="s">
        <v>1561</v>
      </c>
      <c r="F82" s="76" t="s">
        <v>1116</v>
      </c>
      <c r="G82" s="76" t="s">
        <v>3</v>
      </c>
      <c r="H82" s="76" t="s">
        <v>3</v>
      </c>
      <c r="I82" s="76" t="s">
        <v>1114</v>
      </c>
      <c r="J82" s="68" t="s">
        <v>647</v>
      </c>
      <c r="K82" s="118" t="s">
        <v>667</v>
      </c>
    </row>
    <row r="83" spans="1:11" ht="13.8">
      <c r="A83" s="118" t="s">
        <v>1451</v>
      </c>
      <c r="B83" s="76"/>
      <c r="C83" s="119" t="s">
        <v>1643</v>
      </c>
      <c r="D83" s="76" t="s">
        <v>14</v>
      </c>
      <c r="E83" s="76" t="s">
        <v>1561</v>
      </c>
      <c r="F83" s="76" t="s">
        <v>1116</v>
      </c>
      <c r="G83" s="76" t="s">
        <v>3</v>
      </c>
      <c r="H83" s="76" t="s">
        <v>3</v>
      </c>
      <c r="I83" s="76" t="s">
        <v>1114</v>
      </c>
      <c r="J83" s="68" t="s">
        <v>647</v>
      </c>
      <c r="K83" s="118" t="s">
        <v>667</v>
      </c>
    </row>
    <row r="84" spans="1:11" ht="13.8">
      <c r="A84" s="118" t="s">
        <v>1452</v>
      </c>
      <c r="B84" s="76"/>
      <c r="C84" s="119" t="s">
        <v>1644</v>
      </c>
      <c r="D84" s="76" t="s">
        <v>14</v>
      </c>
      <c r="E84" s="76" t="s">
        <v>1561</v>
      </c>
      <c r="F84" s="76" t="s">
        <v>1116</v>
      </c>
      <c r="G84" s="76" t="s">
        <v>3</v>
      </c>
      <c r="H84" s="76" t="s">
        <v>3</v>
      </c>
      <c r="I84" s="76" t="s">
        <v>1114</v>
      </c>
      <c r="J84" s="68" t="s">
        <v>647</v>
      </c>
      <c r="K84" s="118" t="s">
        <v>667</v>
      </c>
    </row>
    <row r="85" spans="1:11" ht="13.8">
      <c r="A85" s="118" t="s">
        <v>1453</v>
      </c>
      <c r="B85" s="76"/>
      <c r="C85" s="119" t="s">
        <v>1645</v>
      </c>
      <c r="D85" s="76" t="s">
        <v>14</v>
      </c>
      <c r="E85" s="76" t="s">
        <v>1561</v>
      </c>
      <c r="F85" s="76" t="s">
        <v>1116</v>
      </c>
      <c r="G85" s="76" t="s">
        <v>3</v>
      </c>
      <c r="H85" s="76" t="s">
        <v>3</v>
      </c>
      <c r="I85" s="76" t="s">
        <v>1114</v>
      </c>
      <c r="J85" s="68" t="s">
        <v>647</v>
      </c>
      <c r="K85" s="118" t="s">
        <v>667</v>
      </c>
    </row>
    <row r="86" spans="1:11" ht="13.8">
      <c r="A86" s="118" t="s">
        <v>1454</v>
      </c>
      <c r="B86" s="76"/>
      <c r="C86" s="119" t="s">
        <v>1646</v>
      </c>
      <c r="D86" s="76" t="s">
        <v>14</v>
      </c>
      <c r="E86" s="76" t="s">
        <v>1561</v>
      </c>
      <c r="F86" s="76" t="s">
        <v>1116</v>
      </c>
      <c r="G86" s="76" t="s">
        <v>3</v>
      </c>
      <c r="H86" s="76" t="s">
        <v>3</v>
      </c>
      <c r="I86" s="76" t="s">
        <v>1114</v>
      </c>
      <c r="J86" s="68" t="s">
        <v>647</v>
      </c>
      <c r="K86" s="118" t="s">
        <v>667</v>
      </c>
    </row>
    <row r="87" spans="1:11" ht="13.8">
      <c r="A87" s="118" t="s">
        <v>1455</v>
      </c>
      <c r="B87" s="76"/>
      <c r="C87" s="119" t="s">
        <v>1647</v>
      </c>
      <c r="D87" s="76" t="s">
        <v>14</v>
      </c>
      <c r="E87" s="76" t="s">
        <v>1561</v>
      </c>
      <c r="F87" s="76" t="s">
        <v>1116</v>
      </c>
      <c r="G87" s="76" t="s">
        <v>3</v>
      </c>
      <c r="H87" s="76" t="s">
        <v>3</v>
      </c>
      <c r="I87" s="76" t="s">
        <v>1114</v>
      </c>
      <c r="J87" s="68" t="s">
        <v>647</v>
      </c>
      <c r="K87" s="118" t="s">
        <v>667</v>
      </c>
    </row>
    <row r="88" spans="1:11" ht="13.8">
      <c r="A88" s="118" t="s">
        <v>1456</v>
      </c>
      <c r="B88" s="76"/>
      <c r="C88" s="119" t="s">
        <v>1648</v>
      </c>
      <c r="D88" s="76" t="s">
        <v>14</v>
      </c>
      <c r="E88" s="76" t="s">
        <v>1561</v>
      </c>
      <c r="F88" s="76" t="s">
        <v>1116</v>
      </c>
      <c r="G88" s="76" t="s">
        <v>3</v>
      </c>
      <c r="H88" s="76" t="s">
        <v>3</v>
      </c>
      <c r="I88" s="76" t="s">
        <v>1114</v>
      </c>
      <c r="J88" s="68" t="s">
        <v>647</v>
      </c>
      <c r="K88" s="118" t="s">
        <v>667</v>
      </c>
    </row>
    <row r="89" spans="1:11" ht="13.8">
      <c r="A89" s="118" t="s">
        <v>1457</v>
      </c>
      <c r="B89" s="76"/>
      <c r="C89" s="119" t="s">
        <v>1649</v>
      </c>
      <c r="D89" s="76" t="s">
        <v>14</v>
      </c>
      <c r="E89" s="76" t="s">
        <v>1561</v>
      </c>
      <c r="F89" s="76" t="s">
        <v>1116</v>
      </c>
      <c r="G89" s="76" t="s">
        <v>3</v>
      </c>
      <c r="H89" s="76" t="s">
        <v>3</v>
      </c>
      <c r="I89" s="76" t="s">
        <v>1114</v>
      </c>
      <c r="J89" s="68" t="s">
        <v>647</v>
      </c>
      <c r="K89" s="118" t="s">
        <v>667</v>
      </c>
    </row>
    <row r="90" spans="1:11" ht="13.8">
      <c r="A90" s="118" t="s">
        <v>1458</v>
      </c>
      <c r="B90" s="76"/>
      <c r="C90" s="119" t="s">
        <v>1650</v>
      </c>
      <c r="D90" s="76" t="s">
        <v>14</v>
      </c>
      <c r="E90" s="76" t="s">
        <v>1561</v>
      </c>
      <c r="F90" s="76" t="s">
        <v>1116</v>
      </c>
      <c r="G90" s="76" t="s">
        <v>3</v>
      </c>
      <c r="H90" s="76" t="s">
        <v>3</v>
      </c>
      <c r="I90" s="76" t="s">
        <v>1114</v>
      </c>
      <c r="J90" s="68" t="s">
        <v>647</v>
      </c>
      <c r="K90" s="118" t="s">
        <v>667</v>
      </c>
    </row>
    <row r="91" spans="1:11" ht="13.8">
      <c r="A91" s="118" t="s">
        <v>1459</v>
      </c>
      <c r="B91" s="76"/>
      <c r="C91" s="119" t="s">
        <v>1651</v>
      </c>
      <c r="D91" s="76" t="s">
        <v>14</v>
      </c>
      <c r="E91" s="76" t="s">
        <v>1561</v>
      </c>
      <c r="F91" s="76" t="s">
        <v>1116</v>
      </c>
      <c r="G91" s="76" t="s">
        <v>3</v>
      </c>
      <c r="H91" s="76" t="s">
        <v>3</v>
      </c>
      <c r="I91" s="76" t="s">
        <v>1114</v>
      </c>
      <c r="J91" s="68" t="s">
        <v>647</v>
      </c>
      <c r="K91" s="118" t="s">
        <v>667</v>
      </c>
    </row>
    <row r="92" spans="1:11" ht="13.8">
      <c r="A92" s="118" t="s">
        <v>1460</v>
      </c>
      <c r="B92" s="76"/>
      <c r="C92" s="119" t="s">
        <v>1652</v>
      </c>
      <c r="D92" s="76" t="s">
        <v>14</v>
      </c>
      <c r="E92" s="76" t="s">
        <v>1561</v>
      </c>
      <c r="F92" s="76" t="s">
        <v>1116</v>
      </c>
      <c r="G92" s="76" t="s">
        <v>3</v>
      </c>
      <c r="H92" s="76" t="s">
        <v>3</v>
      </c>
      <c r="I92" s="76" t="s">
        <v>1114</v>
      </c>
      <c r="J92" s="68" t="s">
        <v>647</v>
      </c>
      <c r="K92" s="118" t="s">
        <v>667</v>
      </c>
    </row>
    <row r="93" spans="1:11" ht="13.8">
      <c r="A93" s="118" t="s">
        <v>1461</v>
      </c>
      <c r="B93" s="76"/>
      <c r="C93" s="119" t="s">
        <v>1653</v>
      </c>
      <c r="D93" s="76" t="s">
        <v>14</v>
      </c>
      <c r="E93" s="76" t="s">
        <v>1561</v>
      </c>
      <c r="F93" s="76" t="s">
        <v>1116</v>
      </c>
      <c r="G93" s="76" t="s">
        <v>3</v>
      </c>
      <c r="H93" s="76" t="s">
        <v>3</v>
      </c>
      <c r="I93" s="76" t="s">
        <v>1114</v>
      </c>
      <c r="J93" s="68" t="s">
        <v>647</v>
      </c>
      <c r="K93" s="118" t="s">
        <v>667</v>
      </c>
    </row>
    <row r="94" spans="1:11" ht="13.8">
      <c r="A94" s="118" t="s">
        <v>1462</v>
      </c>
      <c r="B94" s="76"/>
      <c r="C94" s="119" t="s">
        <v>1654</v>
      </c>
      <c r="D94" s="76" t="s">
        <v>14</v>
      </c>
      <c r="E94" s="76" t="s">
        <v>1561</v>
      </c>
      <c r="F94" s="76" t="s">
        <v>1116</v>
      </c>
      <c r="G94" s="76" t="s">
        <v>3</v>
      </c>
      <c r="H94" s="76" t="s">
        <v>3</v>
      </c>
      <c r="I94" s="76" t="s">
        <v>1114</v>
      </c>
      <c r="J94" s="68" t="s">
        <v>647</v>
      </c>
      <c r="K94" s="118" t="s">
        <v>667</v>
      </c>
    </row>
    <row r="95" spans="1:11" ht="13.8">
      <c r="A95" s="118" t="s">
        <v>1463</v>
      </c>
      <c r="B95" s="76"/>
      <c r="C95" s="119" t="s">
        <v>1655</v>
      </c>
      <c r="D95" s="76" t="s">
        <v>14</v>
      </c>
      <c r="E95" s="76" t="s">
        <v>1561</v>
      </c>
      <c r="F95" s="76" t="s">
        <v>1116</v>
      </c>
      <c r="G95" s="76" t="s">
        <v>3</v>
      </c>
      <c r="H95" s="76" t="s">
        <v>3</v>
      </c>
      <c r="I95" s="76" t="s">
        <v>1114</v>
      </c>
      <c r="J95" s="68" t="s">
        <v>647</v>
      </c>
      <c r="K95" s="118" t="s">
        <v>667</v>
      </c>
    </row>
    <row r="96" spans="1:11" ht="13.8">
      <c r="A96" s="118" t="s">
        <v>1464</v>
      </c>
      <c r="B96" s="76"/>
      <c r="C96" s="119" t="s">
        <v>1656</v>
      </c>
      <c r="D96" s="76" t="s">
        <v>14</v>
      </c>
      <c r="E96" s="76" t="s">
        <v>1561</v>
      </c>
      <c r="F96" s="76" t="s">
        <v>1116</v>
      </c>
      <c r="G96" s="76" t="s">
        <v>3</v>
      </c>
      <c r="H96" s="76" t="s">
        <v>3</v>
      </c>
      <c r="I96" s="76" t="s">
        <v>1114</v>
      </c>
      <c r="J96" s="68" t="s">
        <v>647</v>
      </c>
      <c r="K96" s="118" t="s">
        <v>667</v>
      </c>
    </row>
    <row r="97" spans="1:11" ht="13.8">
      <c r="A97" s="118" t="s">
        <v>1485</v>
      </c>
      <c r="B97" s="76">
        <v>50</v>
      </c>
      <c r="C97" s="119" t="s">
        <v>1657</v>
      </c>
      <c r="D97" s="76" t="s">
        <v>4</v>
      </c>
      <c r="E97" s="76" t="s">
        <v>1561</v>
      </c>
      <c r="F97" s="76" t="s">
        <v>1116</v>
      </c>
      <c r="G97" s="76" t="s">
        <v>3</v>
      </c>
      <c r="H97" s="76" t="s">
        <v>3</v>
      </c>
      <c r="I97" s="76" t="s">
        <v>1114</v>
      </c>
      <c r="J97" s="68" t="s">
        <v>647</v>
      </c>
      <c r="K97" s="118" t="s">
        <v>667</v>
      </c>
    </row>
    <row r="98" spans="1:11" ht="13.8">
      <c r="A98" s="118" t="s">
        <v>1486</v>
      </c>
      <c r="C98" s="119" t="s">
        <v>1658</v>
      </c>
      <c r="D98" s="76" t="s">
        <v>4</v>
      </c>
      <c r="E98" s="76" t="s">
        <v>1561</v>
      </c>
      <c r="F98" s="76" t="s">
        <v>1116</v>
      </c>
      <c r="G98" s="76" t="s">
        <v>3</v>
      </c>
      <c r="H98" s="76" t="s">
        <v>3</v>
      </c>
      <c r="I98" s="76" t="s">
        <v>1114</v>
      </c>
      <c r="J98" s="68" t="s">
        <v>647</v>
      </c>
      <c r="K98" s="118" t="s">
        <v>667</v>
      </c>
    </row>
    <row r="99" spans="1:11" ht="13.8">
      <c r="A99" s="118" t="s">
        <v>1487</v>
      </c>
      <c r="C99" s="119" t="s">
        <v>1659</v>
      </c>
      <c r="D99" s="76" t="s">
        <v>4</v>
      </c>
      <c r="E99" s="76" t="s">
        <v>1561</v>
      </c>
      <c r="F99" s="76" t="s">
        <v>1116</v>
      </c>
      <c r="G99" s="76" t="s">
        <v>3</v>
      </c>
      <c r="H99" s="76" t="s">
        <v>3</v>
      </c>
      <c r="I99" s="76" t="s">
        <v>1114</v>
      </c>
      <c r="J99" s="68" t="s">
        <v>647</v>
      </c>
      <c r="K99" s="118" t="s">
        <v>667</v>
      </c>
    </row>
    <row r="100" spans="1:11" ht="13.8">
      <c r="A100" s="118" t="s">
        <v>1488</v>
      </c>
      <c r="C100" s="119" t="s">
        <v>1660</v>
      </c>
      <c r="D100" s="76" t="s">
        <v>4</v>
      </c>
      <c r="E100" s="76" t="s">
        <v>1561</v>
      </c>
      <c r="F100" s="76" t="s">
        <v>1116</v>
      </c>
      <c r="G100" s="76" t="s">
        <v>3</v>
      </c>
      <c r="H100" s="76" t="s">
        <v>3</v>
      </c>
      <c r="I100" s="76" t="s">
        <v>1114</v>
      </c>
      <c r="J100" s="68" t="s">
        <v>647</v>
      </c>
      <c r="K100" s="118" t="s">
        <v>667</v>
      </c>
    </row>
    <row r="101" spans="1:11" ht="13.8">
      <c r="A101" s="118" t="s">
        <v>1489</v>
      </c>
      <c r="C101" s="119" t="s">
        <v>1661</v>
      </c>
      <c r="D101" s="76" t="s">
        <v>4</v>
      </c>
      <c r="E101" s="76" t="s">
        <v>1561</v>
      </c>
      <c r="F101" s="76" t="s">
        <v>1116</v>
      </c>
      <c r="G101" s="76" t="s">
        <v>3</v>
      </c>
      <c r="H101" s="76" t="s">
        <v>3</v>
      </c>
      <c r="I101" s="76" t="s">
        <v>1114</v>
      </c>
      <c r="J101" s="68" t="s">
        <v>647</v>
      </c>
      <c r="K101" s="118" t="s">
        <v>667</v>
      </c>
    </row>
    <row r="102" spans="1:11" ht="13.8">
      <c r="A102" s="118" t="s">
        <v>1490</v>
      </c>
      <c r="C102" s="119" t="s">
        <v>1662</v>
      </c>
      <c r="D102" s="76" t="s">
        <v>4</v>
      </c>
      <c r="E102" s="76" t="s">
        <v>1561</v>
      </c>
      <c r="F102" s="76" t="s">
        <v>1116</v>
      </c>
      <c r="G102" s="76" t="s">
        <v>3</v>
      </c>
      <c r="H102" s="76" t="s">
        <v>3</v>
      </c>
      <c r="I102" s="76" t="s">
        <v>1114</v>
      </c>
      <c r="J102" s="68" t="s">
        <v>647</v>
      </c>
      <c r="K102" s="118" t="s">
        <v>667</v>
      </c>
    </row>
    <row r="103" spans="1:11" ht="13.8">
      <c r="A103" s="118" t="s">
        <v>1491</v>
      </c>
      <c r="C103" s="119" t="s">
        <v>1663</v>
      </c>
      <c r="D103" s="76" t="s">
        <v>4</v>
      </c>
      <c r="E103" s="76" t="s">
        <v>1561</v>
      </c>
      <c r="F103" s="76" t="s">
        <v>1116</v>
      </c>
      <c r="G103" s="76" t="s">
        <v>3</v>
      </c>
      <c r="H103" s="76" t="s">
        <v>3</v>
      </c>
      <c r="I103" s="76" t="s">
        <v>1114</v>
      </c>
      <c r="J103" s="68" t="s">
        <v>647</v>
      </c>
      <c r="K103" s="118" t="s">
        <v>667</v>
      </c>
    </row>
    <row r="104" spans="1:11" ht="13.8">
      <c r="A104" s="118" t="s">
        <v>1492</v>
      </c>
      <c r="C104" s="119" t="s">
        <v>1664</v>
      </c>
      <c r="D104" s="76" t="s">
        <v>4</v>
      </c>
      <c r="E104" s="76" t="s">
        <v>1561</v>
      </c>
      <c r="F104" s="76" t="s">
        <v>1116</v>
      </c>
      <c r="G104" s="76" t="s">
        <v>3</v>
      </c>
      <c r="H104" s="76" t="s">
        <v>3</v>
      </c>
      <c r="I104" s="76" t="s">
        <v>1114</v>
      </c>
      <c r="J104" s="68" t="s">
        <v>647</v>
      </c>
      <c r="K104" s="118" t="s">
        <v>667</v>
      </c>
    </row>
    <row r="105" spans="1:11" ht="13.8">
      <c r="A105" s="118" t="s">
        <v>1493</v>
      </c>
      <c r="C105" s="119" t="s">
        <v>1665</v>
      </c>
      <c r="D105" s="76" t="s">
        <v>4</v>
      </c>
      <c r="E105" s="76" t="s">
        <v>1561</v>
      </c>
      <c r="F105" s="76" t="s">
        <v>1116</v>
      </c>
      <c r="G105" s="76" t="s">
        <v>3</v>
      </c>
      <c r="H105" s="76" t="s">
        <v>3</v>
      </c>
      <c r="I105" s="76" t="s">
        <v>1114</v>
      </c>
      <c r="J105" s="68" t="s">
        <v>647</v>
      </c>
      <c r="K105" s="118" t="s">
        <v>667</v>
      </c>
    </row>
    <row r="106" spans="1:11" ht="13.8">
      <c r="A106" s="118" t="s">
        <v>1494</v>
      </c>
      <c r="C106" s="119" t="s">
        <v>1666</v>
      </c>
      <c r="D106" s="76" t="s">
        <v>4</v>
      </c>
      <c r="E106" s="76" t="s">
        <v>1561</v>
      </c>
      <c r="F106" s="76" t="s">
        <v>1116</v>
      </c>
      <c r="G106" s="76" t="s">
        <v>3</v>
      </c>
      <c r="H106" s="76" t="s">
        <v>3</v>
      </c>
      <c r="I106" s="76" t="s">
        <v>1114</v>
      </c>
      <c r="J106" s="68" t="s">
        <v>647</v>
      </c>
      <c r="K106" s="118" t="s">
        <v>667</v>
      </c>
    </row>
    <row r="107" spans="1:11" ht="13.8">
      <c r="A107" s="118" t="s">
        <v>1495</v>
      </c>
      <c r="C107" s="119" t="s">
        <v>1667</v>
      </c>
      <c r="D107" s="76" t="s">
        <v>4</v>
      </c>
      <c r="E107" s="76" t="s">
        <v>1561</v>
      </c>
      <c r="F107" s="76" t="s">
        <v>1116</v>
      </c>
      <c r="G107" s="76" t="s">
        <v>3</v>
      </c>
      <c r="H107" s="76" t="s">
        <v>3</v>
      </c>
      <c r="I107" s="76" t="s">
        <v>1114</v>
      </c>
      <c r="J107" s="68" t="s">
        <v>647</v>
      </c>
      <c r="K107" s="118" t="s">
        <v>667</v>
      </c>
    </row>
    <row r="108" spans="1:11" ht="13.8">
      <c r="A108" s="118" t="s">
        <v>1496</v>
      </c>
      <c r="C108" s="119" t="s">
        <v>1668</v>
      </c>
      <c r="D108" s="76" t="s">
        <v>4</v>
      </c>
      <c r="E108" s="76" t="s">
        <v>1561</v>
      </c>
      <c r="F108" s="76" t="s">
        <v>1116</v>
      </c>
      <c r="G108" s="76" t="s">
        <v>3</v>
      </c>
      <c r="H108" s="76" t="s">
        <v>3</v>
      </c>
      <c r="I108" s="76" t="s">
        <v>1114</v>
      </c>
      <c r="J108" s="68" t="s">
        <v>647</v>
      </c>
      <c r="K108" s="118" t="s">
        <v>667</v>
      </c>
    </row>
    <row r="109" spans="1:11" ht="13.8">
      <c r="A109" s="118" t="s">
        <v>1497</v>
      </c>
      <c r="C109" s="119" t="s">
        <v>1669</v>
      </c>
      <c r="D109" s="76" t="s">
        <v>4</v>
      </c>
      <c r="E109" s="76" t="s">
        <v>1561</v>
      </c>
      <c r="F109" s="76" t="s">
        <v>1116</v>
      </c>
      <c r="G109" s="76" t="s">
        <v>3</v>
      </c>
      <c r="H109" s="76" t="s">
        <v>3</v>
      </c>
      <c r="I109" s="76" t="s">
        <v>1114</v>
      </c>
      <c r="J109" s="68" t="s">
        <v>647</v>
      </c>
      <c r="K109" s="118" t="s">
        <v>667</v>
      </c>
    </row>
    <row r="110" spans="1:11" ht="13.8">
      <c r="A110" s="118" t="s">
        <v>1498</v>
      </c>
      <c r="C110" s="119" t="s">
        <v>1670</v>
      </c>
      <c r="D110" s="76" t="s">
        <v>4</v>
      </c>
      <c r="E110" s="76" t="s">
        <v>1561</v>
      </c>
      <c r="F110" s="76" t="s">
        <v>1116</v>
      </c>
      <c r="G110" s="76" t="s">
        <v>3</v>
      </c>
      <c r="H110" s="76" t="s">
        <v>3</v>
      </c>
      <c r="I110" s="76" t="s">
        <v>1114</v>
      </c>
      <c r="J110" s="68" t="s">
        <v>647</v>
      </c>
      <c r="K110" s="118" t="s">
        <v>667</v>
      </c>
    </row>
    <row r="111" spans="1:11" ht="13.8">
      <c r="A111" s="118" t="s">
        <v>1499</v>
      </c>
      <c r="C111" s="119" t="s">
        <v>1671</v>
      </c>
      <c r="D111" s="76" t="s">
        <v>4</v>
      </c>
      <c r="E111" s="76" t="s">
        <v>1561</v>
      </c>
      <c r="F111" s="76" t="s">
        <v>1116</v>
      </c>
      <c r="G111" s="76" t="s">
        <v>3</v>
      </c>
      <c r="H111" s="76" t="s">
        <v>3</v>
      </c>
      <c r="I111" s="76" t="s">
        <v>1114</v>
      </c>
      <c r="J111" s="68" t="s">
        <v>647</v>
      </c>
      <c r="K111" s="118" t="s">
        <v>667</v>
      </c>
    </row>
    <row r="112" spans="1:11" ht="13.8">
      <c r="A112" s="118" t="s">
        <v>1500</v>
      </c>
      <c r="C112" s="119" t="s">
        <v>1672</v>
      </c>
      <c r="D112" s="76" t="s">
        <v>4</v>
      </c>
      <c r="E112" s="76" t="s">
        <v>1561</v>
      </c>
      <c r="F112" s="76" t="s">
        <v>1116</v>
      </c>
      <c r="G112" s="76" t="s">
        <v>3</v>
      </c>
      <c r="H112" s="76" t="s">
        <v>3</v>
      </c>
      <c r="I112" s="76" t="s">
        <v>1114</v>
      </c>
      <c r="J112" s="68" t="s">
        <v>647</v>
      </c>
      <c r="K112" s="118" t="s">
        <v>667</v>
      </c>
    </row>
    <row r="113" spans="1:11" ht="13.8">
      <c r="A113" s="118" t="s">
        <v>1501</v>
      </c>
      <c r="C113" s="119" t="s">
        <v>1673</v>
      </c>
      <c r="D113" s="76" t="s">
        <v>4</v>
      </c>
      <c r="E113" s="76" t="s">
        <v>1561</v>
      </c>
      <c r="F113" s="76" t="s">
        <v>1116</v>
      </c>
      <c r="G113" s="76" t="s">
        <v>3</v>
      </c>
      <c r="H113" s="76" t="s">
        <v>3</v>
      </c>
      <c r="I113" s="76" t="s">
        <v>1114</v>
      </c>
      <c r="J113" s="68" t="s">
        <v>647</v>
      </c>
      <c r="K113" s="118" t="s">
        <v>667</v>
      </c>
    </row>
    <row r="114" spans="1:11" ht="13.8">
      <c r="A114" s="118" t="s">
        <v>1502</v>
      </c>
      <c r="C114" s="119" t="s">
        <v>1674</v>
      </c>
      <c r="D114" s="76" t="s">
        <v>4</v>
      </c>
      <c r="E114" s="76" t="s">
        <v>1561</v>
      </c>
      <c r="F114" s="76" t="s">
        <v>1116</v>
      </c>
      <c r="G114" s="76" t="s">
        <v>3</v>
      </c>
      <c r="H114" s="76" t="s">
        <v>3</v>
      </c>
      <c r="I114" s="76" t="s">
        <v>1114</v>
      </c>
      <c r="J114" s="68" t="s">
        <v>647</v>
      </c>
      <c r="K114" s="118" t="s">
        <v>667</v>
      </c>
    </row>
    <row r="115" spans="1:11" ht="13.8">
      <c r="A115" s="118" t="s">
        <v>1503</v>
      </c>
      <c r="C115" s="119" t="s">
        <v>1675</v>
      </c>
      <c r="D115" s="76" t="s">
        <v>4</v>
      </c>
      <c r="E115" s="76" t="s">
        <v>1561</v>
      </c>
      <c r="F115" s="76" t="s">
        <v>1116</v>
      </c>
      <c r="G115" s="76" t="s">
        <v>3</v>
      </c>
      <c r="H115" s="76" t="s">
        <v>3</v>
      </c>
      <c r="I115" s="76" t="s">
        <v>1114</v>
      </c>
      <c r="J115" s="68" t="s">
        <v>647</v>
      </c>
      <c r="K115" s="118" t="s">
        <v>667</v>
      </c>
    </row>
    <row r="116" spans="1:11" ht="13.8">
      <c r="J116" s="68" t="s">
        <v>647</v>
      </c>
      <c r="K116" s="118" t="s">
        <v>667</v>
      </c>
    </row>
    <row r="117" spans="1:11" ht="13.8">
      <c r="J117" s="68" t="s">
        <v>647</v>
      </c>
      <c r="K117" s="118" t="s">
        <v>667</v>
      </c>
    </row>
    <row r="118" spans="1:11" ht="13.8">
      <c r="J118" s="68" t="s">
        <v>647</v>
      </c>
      <c r="K118" s="118" t="s">
        <v>667</v>
      </c>
    </row>
    <row r="119" spans="1:11" ht="13.8">
      <c r="J119" s="68" t="s">
        <v>647</v>
      </c>
      <c r="K119" s="118" t="s">
        <v>667</v>
      </c>
    </row>
    <row r="120" spans="1:11" ht="13.8">
      <c r="J120" s="68" t="s">
        <v>647</v>
      </c>
      <c r="K120" s="118" t="s">
        <v>667</v>
      </c>
    </row>
    <row r="121" spans="1:11" ht="13.8">
      <c r="J121" s="68" t="s">
        <v>647</v>
      </c>
      <c r="K121" s="118" t="s">
        <v>667</v>
      </c>
    </row>
    <row r="122" spans="1:11" ht="13.8">
      <c r="J122" s="68" t="s">
        <v>647</v>
      </c>
      <c r="K122" s="118" t="s">
        <v>667</v>
      </c>
    </row>
    <row r="123" spans="1:11" ht="13.8">
      <c r="J123" s="68" t="s">
        <v>647</v>
      </c>
      <c r="K123" s="118" t="s">
        <v>667</v>
      </c>
    </row>
    <row r="124" spans="1:11" ht="13.8">
      <c r="J124" s="68" t="s">
        <v>647</v>
      </c>
      <c r="K124" s="118" t="s">
        <v>667</v>
      </c>
    </row>
    <row r="125" spans="1:11" ht="13.8">
      <c r="J125" s="68" t="s">
        <v>647</v>
      </c>
      <c r="K125" s="118" t="s">
        <v>667</v>
      </c>
    </row>
    <row r="126" spans="1:11" ht="13.8">
      <c r="J126" s="68" t="s">
        <v>647</v>
      </c>
      <c r="K126" s="118" t="s">
        <v>667</v>
      </c>
    </row>
    <row r="127" spans="1:11" ht="13.8">
      <c r="J127" s="68" t="s">
        <v>647</v>
      </c>
      <c r="K127" s="118" t="s">
        <v>667</v>
      </c>
    </row>
    <row r="128" spans="1:11" ht="13.8">
      <c r="J128" s="68" t="s">
        <v>647</v>
      </c>
      <c r="K128" s="118" t="s">
        <v>667</v>
      </c>
    </row>
    <row r="129" spans="10:11" ht="13.8">
      <c r="J129" s="68" t="s">
        <v>647</v>
      </c>
      <c r="K129" s="118" t="s">
        <v>667</v>
      </c>
    </row>
    <row r="130" spans="10:11" ht="13.8">
      <c r="J130" s="68" t="s">
        <v>647</v>
      </c>
      <c r="K130" s="118" t="s">
        <v>667</v>
      </c>
    </row>
    <row r="131" spans="10:11" ht="13.8">
      <c r="J131" s="68" t="s">
        <v>647</v>
      </c>
      <c r="K131" s="118" t="s">
        <v>667</v>
      </c>
    </row>
    <row r="132" spans="10:11" ht="13.8">
      <c r="J132" s="68" t="s">
        <v>647</v>
      </c>
      <c r="K132" s="118" t="s">
        <v>667</v>
      </c>
    </row>
    <row r="133" spans="10:11" ht="13.8">
      <c r="J133" s="68" t="s">
        <v>647</v>
      </c>
      <c r="K133" s="118" t="s">
        <v>667</v>
      </c>
    </row>
    <row r="134" spans="10:11" ht="13.8">
      <c r="J134" s="68" t="s">
        <v>647</v>
      </c>
      <c r="K134" s="118" t="s">
        <v>667</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7"/>
  <sheetViews>
    <sheetView workbookViewId="0">
      <selection activeCell="D2" sqref="D2"/>
    </sheetView>
  </sheetViews>
  <sheetFormatPr defaultRowHeight="13.2"/>
  <cols>
    <col min="9" max="9" width="10.33203125" bestFit="1" customWidth="1"/>
  </cols>
  <sheetData>
    <row r="1" spans="1:11">
      <c r="A1" s="165">
        <v>1</v>
      </c>
      <c r="B1" s="165">
        <v>2</v>
      </c>
      <c r="C1" s="165">
        <v>3</v>
      </c>
      <c r="D1" s="165">
        <v>4</v>
      </c>
      <c r="E1" s="165">
        <v>5</v>
      </c>
      <c r="F1" s="165">
        <v>6</v>
      </c>
      <c r="G1" s="165">
        <v>7</v>
      </c>
      <c r="H1" s="165">
        <v>8</v>
      </c>
      <c r="I1" s="165">
        <v>9</v>
      </c>
      <c r="J1" s="165">
        <v>10</v>
      </c>
      <c r="K1" s="165">
        <v>11</v>
      </c>
    </row>
    <row r="2" spans="1:11" ht="13.8">
      <c r="A2" s="167" t="s">
        <v>1676</v>
      </c>
      <c r="B2" s="168" t="s">
        <v>1678</v>
      </c>
      <c r="C2" s="169" t="s">
        <v>66</v>
      </c>
      <c r="D2" s="23" t="s">
        <v>664</v>
      </c>
      <c r="E2" s="35" t="s">
        <v>12</v>
      </c>
      <c r="F2" s="23" t="s">
        <v>1679</v>
      </c>
      <c r="G2" s="170" t="s">
        <v>1677</v>
      </c>
      <c r="H2" s="23" t="s">
        <v>1</v>
      </c>
      <c r="I2" s="68" t="s">
        <v>645</v>
      </c>
      <c r="J2" s="4" t="s">
        <v>665</v>
      </c>
      <c r="K2" s="76"/>
    </row>
    <row r="3" spans="1:11" ht="13.8">
      <c r="A3" s="167" t="s">
        <v>1680</v>
      </c>
      <c r="B3" s="168" t="s">
        <v>1682</v>
      </c>
      <c r="C3" s="169" t="s">
        <v>10</v>
      </c>
      <c r="D3" s="23" t="s">
        <v>664</v>
      </c>
      <c r="E3" s="35" t="s">
        <v>12</v>
      </c>
      <c r="F3" s="23" t="s">
        <v>1679</v>
      </c>
      <c r="G3" s="170" t="s">
        <v>1681</v>
      </c>
      <c r="H3" s="23" t="s">
        <v>1</v>
      </c>
      <c r="I3" s="68" t="s">
        <v>645</v>
      </c>
      <c r="J3" s="4" t="s">
        <v>665</v>
      </c>
      <c r="K3" s="76"/>
    </row>
    <row r="4" spans="1:11" ht="13.8">
      <c r="A4" s="167" t="s">
        <v>1683</v>
      </c>
      <c r="B4" s="168" t="s">
        <v>1685</v>
      </c>
      <c r="C4" s="169" t="s">
        <v>14</v>
      </c>
      <c r="D4" s="23" t="s">
        <v>664</v>
      </c>
      <c r="E4" s="35" t="s">
        <v>12</v>
      </c>
      <c r="F4" s="23" t="s">
        <v>1679</v>
      </c>
      <c r="G4" s="170" t="s">
        <v>1684</v>
      </c>
      <c r="H4" s="23" t="s">
        <v>1</v>
      </c>
      <c r="I4" s="68" t="s">
        <v>645</v>
      </c>
      <c r="J4" s="4" t="s">
        <v>665</v>
      </c>
      <c r="K4" s="76"/>
    </row>
    <row r="5" spans="1:11" ht="13.8">
      <c r="A5" s="167" t="s">
        <v>1686</v>
      </c>
      <c r="B5" s="168" t="s">
        <v>1688</v>
      </c>
      <c r="C5" s="169" t="s">
        <v>4</v>
      </c>
      <c r="D5" s="23" t="s">
        <v>664</v>
      </c>
      <c r="E5" s="35" t="s">
        <v>12</v>
      </c>
      <c r="F5" s="23" t="s">
        <v>1679</v>
      </c>
      <c r="G5" s="170" t="s">
        <v>1687</v>
      </c>
      <c r="H5" s="23" t="s">
        <v>1</v>
      </c>
      <c r="I5" s="68" t="s">
        <v>645</v>
      </c>
      <c r="J5" s="4" t="s">
        <v>665</v>
      </c>
      <c r="K5" s="76"/>
    </row>
    <row r="6" spans="1:11" ht="13.8">
      <c r="A6" s="167" t="s">
        <v>1689</v>
      </c>
      <c r="B6" s="168" t="s">
        <v>1691</v>
      </c>
      <c r="C6" s="169" t="s">
        <v>6</v>
      </c>
      <c r="D6" s="23" t="s">
        <v>664</v>
      </c>
      <c r="E6" s="35" t="s">
        <v>23</v>
      </c>
      <c r="F6" s="23" t="s">
        <v>1679</v>
      </c>
      <c r="G6" s="170" t="s">
        <v>1690</v>
      </c>
      <c r="H6" s="23" t="s">
        <v>1</v>
      </c>
      <c r="I6" s="68" t="s">
        <v>645</v>
      </c>
      <c r="J6" s="4" t="s">
        <v>665</v>
      </c>
      <c r="K6" s="76"/>
    </row>
    <row r="7" spans="1:11">
      <c r="A7" s="166"/>
      <c r="B7" s="159"/>
      <c r="C7" s="31"/>
      <c r="D7" s="166"/>
      <c r="E7" s="159"/>
      <c r="F7" s="166"/>
      <c r="G7" s="159"/>
      <c r="H7" s="166"/>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J6"/>
  <sheetViews>
    <sheetView workbookViewId="0">
      <selection activeCell="D2" sqref="D2"/>
    </sheetView>
  </sheetViews>
  <sheetFormatPr defaultRowHeight="13.2"/>
  <cols>
    <col min="1" max="1" width="4.44140625" bestFit="1" customWidth="1"/>
    <col min="2" max="2" width="10.44140625" bestFit="1" customWidth="1"/>
    <col min="4" max="4" width="5.6640625" bestFit="1" customWidth="1"/>
    <col min="5" max="5" width="12" bestFit="1" customWidth="1"/>
    <col min="6" max="6" width="5.6640625" bestFit="1" customWidth="1"/>
    <col min="7" max="7" width="9.5546875" bestFit="1" customWidth="1"/>
    <col min="8" max="8" width="2.44140625" bestFit="1" customWidth="1"/>
    <col min="9" max="9" width="10.33203125" bestFit="1" customWidth="1"/>
    <col min="10" max="10" width="4.44140625" bestFit="1" customWidth="1"/>
  </cols>
  <sheetData>
    <row r="1" spans="1:10">
      <c r="A1" s="165">
        <v>1</v>
      </c>
      <c r="B1" s="165">
        <v>2</v>
      </c>
      <c r="C1" s="165">
        <v>3</v>
      </c>
      <c r="D1" s="165">
        <v>4</v>
      </c>
      <c r="E1" s="165">
        <v>5</v>
      </c>
      <c r="F1" s="165">
        <v>6</v>
      </c>
      <c r="G1" s="165">
        <v>7</v>
      </c>
      <c r="H1" s="165">
        <v>8</v>
      </c>
      <c r="I1" s="165">
        <v>9</v>
      </c>
      <c r="J1" s="165">
        <v>10</v>
      </c>
    </row>
    <row r="2" spans="1:10" ht="13.8">
      <c r="A2" s="76" t="s">
        <v>1676</v>
      </c>
      <c r="B2" s="76" t="s">
        <v>1692</v>
      </c>
      <c r="C2" s="76" t="s">
        <v>66</v>
      </c>
      <c r="D2" s="76" t="s">
        <v>664</v>
      </c>
      <c r="E2" s="76" t="s">
        <v>12</v>
      </c>
      <c r="F2" s="76" t="s">
        <v>1679</v>
      </c>
      <c r="G2" s="76" t="s">
        <v>1677</v>
      </c>
      <c r="H2" s="76" t="s">
        <v>1</v>
      </c>
      <c r="I2" s="68" t="s">
        <v>645</v>
      </c>
      <c r="J2" s="4" t="s">
        <v>665</v>
      </c>
    </row>
    <row r="3" spans="1:10" ht="13.8">
      <c r="A3" s="76" t="s">
        <v>1680</v>
      </c>
      <c r="B3" s="76" t="s">
        <v>1693</v>
      </c>
      <c r="C3" s="76" t="s">
        <v>10</v>
      </c>
      <c r="D3" s="76" t="s">
        <v>664</v>
      </c>
      <c r="E3" s="76" t="s">
        <v>12</v>
      </c>
      <c r="F3" s="76" t="s">
        <v>1679</v>
      </c>
      <c r="G3" s="76" t="s">
        <v>1681</v>
      </c>
      <c r="H3" s="76" t="s">
        <v>1</v>
      </c>
      <c r="I3" s="68" t="s">
        <v>645</v>
      </c>
      <c r="J3" s="4" t="s">
        <v>665</v>
      </c>
    </row>
    <row r="4" spans="1:10" ht="13.8">
      <c r="A4" s="76" t="s">
        <v>1683</v>
      </c>
      <c r="B4" s="76" t="s">
        <v>1694</v>
      </c>
      <c r="C4" s="76" t="s">
        <v>14</v>
      </c>
      <c r="D4" s="76" t="s">
        <v>664</v>
      </c>
      <c r="E4" s="76" t="s">
        <v>12</v>
      </c>
      <c r="F4" s="76" t="s">
        <v>1679</v>
      </c>
      <c r="G4" s="76" t="s">
        <v>1684</v>
      </c>
      <c r="H4" s="76" t="s">
        <v>1</v>
      </c>
      <c r="I4" s="68" t="s">
        <v>645</v>
      </c>
      <c r="J4" s="4" t="s">
        <v>665</v>
      </c>
    </row>
    <row r="5" spans="1:10" ht="13.8">
      <c r="A5" s="76" t="s">
        <v>1686</v>
      </c>
      <c r="B5" s="76" t="s">
        <v>1695</v>
      </c>
      <c r="C5" s="76" t="s">
        <v>4</v>
      </c>
      <c r="D5" s="76" t="s">
        <v>664</v>
      </c>
      <c r="E5" s="76" t="s">
        <v>12</v>
      </c>
      <c r="F5" s="76" t="s">
        <v>1679</v>
      </c>
      <c r="G5" s="76" t="s">
        <v>1687</v>
      </c>
      <c r="H5" s="76" t="s">
        <v>1</v>
      </c>
      <c r="I5" s="68" t="s">
        <v>645</v>
      </c>
      <c r="J5" s="4" t="s">
        <v>665</v>
      </c>
    </row>
    <row r="6" spans="1:10" ht="13.8">
      <c r="A6" s="76" t="s">
        <v>1689</v>
      </c>
      <c r="B6" s="76" t="s">
        <v>1696</v>
      </c>
      <c r="C6" s="76" t="s">
        <v>6</v>
      </c>
      <c r="D6" s="76" t="s">
        <v>664</v>
      </c>
      <c r="E6" s="76" t="s">
        <v>23</v>
      </c>
      <c r="F6" s="76" t="s">
        <v>1679</v>
      </c>
      <c r="G6" s="76" t="s">
        <v>1690</v>
      </c>
      <c r="H6" s="76" t="s">
        <v>1</v>
      </c>
      <c r="I6" s="68" t="s">
        <v>645</v>
      </c>
      <c r="J6" s="4" t="s">
        <v>665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Q23"/>
  <sheetViews>
    <sheetView workbookViewId="0">
      <selection activeCell="H28" sqref="H28"/>
    </sheetView>
  </sheetViews>
  <sheetFormatPr defaultRowHeight="13.2"/>
  <cols>
    <col min="1" max="1" width="16.33203125" bestFit="1" customWidth="1"/>
    <col min="2" max="4" width="9.109375" style="77" bestFit="1" customWidth="1"/>
  </cols>
  <sheetData>
    <row r="1" spans="1:17" ht="13.8">
      <c r="A1" s="68" t="s">
        <v>644</v>
      </c>
      <c r="B1" s="73">
        <v>506.33</v>
      </c>
      <c r="C1" s="74">
        <v>481.01</v>
      </c>
      <c r="D1" s="74">
        <v>411.27</v>
      </c>
      <c r="E1" s="67"/>
    </row>
    <row r="2" spans="1:17" ht="13.8">
      <c r="A2" s="68" t="s">
        <v>645</v>
      </c>
      <c r="B2" s="73">
        <v>315.51</v>
      </c>
      <c r="C2" s="74">
        <v>299.70999999999998</v>
      </c>
      <c r="D2" s="74">
        <v>256.25</v>
      </c>
      <c r="E2" s="67"/>
    </row>
    <row r="3" spans="1:17" ht="13.8">
      <c r="A3" s="68" t="s">
        <v>646</v>
      </c>
      <c r="B3" s="73">
        <v>184.32</v>
      </c>
      <c r="C3" s="74">
        <v>175.33</v>
      </c>
      <c r="D3" s="74">
        <v>149.91</v>
      </c>
      <c r="E3" s="67"/>
    </row>
    <row r="4" spans="1:17" ht="13.8">
      <c r="A4" s="68" t="s">
        <v>647</v>
      </c>
      <c r="B4" s="73">
        <v>182.15</v>
      </c>
      <c r="C4" s="74">
        <v>172.67</v>
      </c>
      <c r="D4" s="74">
        <v>147.63</v>
      </c>
      <c r="E4" s="67"/>
      <c r="G4" s="67"/>
      <c r="H4" s="67"/>
      <c r="I4" s="67"/>
      <c r="J4" s="67"/>
      <c r="K4" s="67"/>
      <c r="L4" s="67"/>
      <c r="M4" s="67"/>
      <c r="N4" s="67"/>
      <c r="O4" s="67"/>
      <c r="P4" s="67"/>
      <c r="Q4" s="67"/>
    </row>
    <row r="5" spans="1:17" ht="13.8">
      <c r="A5" s="68" t="s">
        <v>648</v>
      </c>
      <c r="B5" s="73">
        <v>856.73</v>
      </c>
      <c r="C5" s="74">
        <v>814.01</v>
      </c>
      <c r="D5" s="74">
        <v>695.98</v>
      </c>
      <c r="E5" s="67"/>
      <c r="G5" s="67"/>
      <c r="H5" s="67"/>
      <c r="I5" s="67"/>
      <c r="J5" s="67"/>
      <c r="K5" s="67"/>
      <c r="L5" s="67"/>
      <c r="M5" s="67"/>
      <c r="N5" s="67"/>
      <c r="O5" s="67"/>
      <c r="P5" s="67"/>
      <c r="Q5" s="67"/>
    </row>
    <row r="6" spans="1:17" ht="13.8">
      <c r="A6" s="68" t="s">
        <v>667</v>
      </c>
      <c r="B6" s="186">
        <v>152.31</v>
      </c>
      <c r="C6" s="186">
        <v>144.69999999999999</v>
      </c>
      <c r="D6" s="187">
        <v>137.46</v>
      </c>
      <c r="G6" s="67"/>
      <c r="H6" s="67"/>
      <c r="I6" s="188"/>
      <c r="J6" s="188"/>
      <c r="K6" s="188"/>
      <c r="L6" s="188"/>
      <c r="M6" s="188"/>
      <c r="N6" s="189"/>
      <c r="O6" s="190"/>
      <c r="P6" s="190"/>
      <c r="Q6" s="191"/>
    </row>
    <row r="7" spans="1:17" ht="13.8">
      <c r="A7" s="68" t="s">
        <v>665</v>
      </c>
      <c r="B7" s="186">
        <v>321.93</v>
      </c>
      <c r="C7" s="186">
        <v>297.77999999999997</v>
      </c>
      <c r="D7" s="187">
        <v>275.44</v>
      </c>
      <c r="G7" s="67"/>
      <c r="H7" s="67"/>
      <c r="I7" s="188"/>
      <c r="J7" s="188"/>
      <c r="K7" s="188"/>
      <c r="L7" s="188"/>
      <c r="M7" s="188"/>
      <c r="N7" s="189"/>
      <c r="O7" s="190"/>
      <c r="P7" s="190"/>
      <c r="Q7" s="191"/>
    </row>
    <row r="8" spans="1:17" ht="13.8">
      <c r="A8" s="68" t="s">
        <v>666</v>
      </c>
      <c r="B8" s="193">
        <v>338</v>
      </c>
      <c r="C8" s="193">
        <v>312.67</v>
      </c>
      <c r="D8" s="194">
        <v>300.39999999999998</v>
      </c>
      <c r="G8" s="67"/>
      <c r="H8" s="67"/>
      <c r="I8" s="188"/>
      <c r="J8" s="188"/>
      <c r="K8" s="188"/>
      <c r="L8" s="188"/>
      <c r="M8" s="188"/>
      <c r="N8" s="189"/>
      <c r="O8" s="190"/>
      <c r="P8" s="190"/>
      <c r="Q8" s="191"/>
    </row>
    <row r="9" spans="1:17" ht="13.8">
      <c r="A9" s="192" t="s">
        <v>664</v>
      </c>
      <c r="B9" s="186">
        <v>934.67</v>
      </c>
      <c r="C9" s="186">
        <v>934.67</v>
      </c>
      <c r="D9" s="187">
        <v>887.93</v>
      </c>
      <c r="G9" s="67"/>
      <c r="H9" s="67"/>
      <c r="I9" s="188"/>
      <c r="J9" s="188"/>
      <c r="K9" s="188"/>
      <c r="L9" s="188"/>
      <c r="M9" s="188"/>
      <c r="N9" s="189"/>
      <c r="O9" s="190"/>
      <c r="P9" s="190"/>
      <c r="Q9" s="191"/>
    </row>
    <row r="10" spans="1:17" ht="13.8">
      <c r="A10" s="68" t="s">
        <v>649</v>
      </c>
      <c r="B10" s="195">
        <v>336.89</v>
      </c>
      <c r="C10" s="195">
        <v>294.77999999999997</v>
      </c>
      <c r="D10" s="196">
        <v>257.94</v>
      </c>
      <c r="G10" s="67"/>
      <c r="H10" s="67"/>
      <c r="I10" s="188"/>
      <c r="J10" s="188"/>
      <c r="K10" s="188"/>
      <c r="L10" s="188"/>
      <c r="M10" s="188"/>
      <c r="N10" s="189"/>
      <c r="O10" s="190"/>
      <c r="P10" s="190"/>
      <c r="Q10" s="191"/>
    </row>
    <row r="11" spans="1:17" ht="13.8">
      <c r="A11" s="68" t="s">
        <v>650</v>
      </c>
      <c r="B11" s="186">
        <v>326.58999999999997</v>
      </c>
      <c r="C11" s="186">
        <v>285.76</v>
      </c>
      <c r="D11" s="187">
        <v>250</v>
      </c>
      <c r="G11" s="188"/>
      <c r="H11" s="67"/>
      <c r="I11" s="188"/>
      <c r="J11" s="188"/>
      <c r="K11" s="188"/>
      <c r="L11" s="188"/>
      <c r="M11" s="188"/>
      <c r="N11" s="189"/>
      <c r="O11" s="190"/>
      <c r="P11" s="190"/>
      <c r="Q11" s="191"/>
    </row>
    <row r="12" spans="1:17" ht="13.8">
      <c r="A12" s="68" t="s">
        <v>651</v>
      </c>
      <c r="B12" s="186">
        <v>419.73</v>
      </c>
      <c r="C12" s="186">
        <v>367.27</v>
      </c>
      <c r="D12" s="187">
        <v>321.37</v>
      </c>
      <c r="G12" s="188"/>
      <c r="H12" s="67"/>
      <c r="I12" s="188"/>
      <c r="J12" s="188"/>
      <c r="K12" s="188"/>
      <c r="L12" s="188"/>
      <c r="M12" s="188"/>
      <c r="N12" s="189"/>
      <c r="O12" s="190"/>
      <c r="P12" s="190"/>
      <c r="Q12" s="191"/>
    </row>
    <row r="13" spans="1:17" ht="13.8">
      <c r="A13" s="68" t="s">
        <v>652</v>
      </c>
      <c r="B13" s="186">
        <v>529.4</v>
      </c>
      <c r="C13" s="186">
        <v>463.23</v>
      </c>
      <c r="D13" s="187">
        <v>405.32</v>
      </c>
      <c r="G13" s="188"/>
      <c r="H13" s="67"/>
      <c r="I13" s="188"/>
      <c r="J13" s="188"/>
      <c r="K13" s="188"/>
      <c r="L13" s="188"/>
      <c r="M13" s="188"/>
      <c r="N13" s="189"/>
      <c r="O13" s="190"/>
      <c r="P13" s="190"/>
      <c r="Q13" s="191"/>
    </row>
    <row r="14" spans="1:17" ht="13.8">
      <c r="A14" s="68" t="s">
        <v>653</v>
      </c>
      <c r="B14" s="186">
        <v>326.58999999999997</v>
      </c>
      <c r="C14" s="186">
        <v>285.76</v>
      </c>
      <c r="D14" s="187">
        <v>250.03</v>
      </c>
      <c r="G14" s="188"/>
      <c r="H14" s="67"/>
      <c r="I14" s="188"/>
      <c r="J14" s="188"/>
      <c r="K14" s="188"/>
      <c r="L14" s="188"/>
      <c r="M14" s="188"/>
      <c r="N14" s="189"/>
      <c r="O14" s="190"/>
      <c r="P14" s="190"/>
      <c r="Q14" s="191"/>
    </row>
    <row r="15" spans="1:17" ht="13.8">
      <c r="A15" s="68" t="s">
        <v>654</v>
      </c>
      <c r="B15" s="186">
        <v>632.53</v>
      </c>
      <c r="C15" s="186">
        <v>553.47</v>
      </c>
      <c r="D15" s="187">
        <v>484.28</v>
      </c>
      <c r="G15" s="188"/>
      <c r="H15" s="67"/>
      <c r="I15" s="188"/>
      <c r="J15" s="188"/>
      <c r="K15" s="188"/>
      <c r="L15" s="188"/>
      <c r="M15" s="188"/>
      <c r="N15" s="189"/>
      <c r="O15" s="190"/>
      <c r="P15" s="190"/>
      <c r="Q15" s="191"/>
    </row>
    <row r="16" spans="1:17" ht="13.8">
      <c r="A16" s="68" t="s">
        <v>655</v>
      </c>
      <c r="B16" s="186">
        <v>326.58999999999997</v>
      </c>
      <c r="C16" s="186">
        <v>285.76</v>
      </c>
      <c r="D16" s="187">
        <v>250.03</v>
      </c>
      <c r="G16" s="188"/>
      <c r="H16" s="67"/>
      <c r="I16" s="188"/>
      <c r="J16" s="188"/>
      <c r="K16" s="188"/>
      <c r="L16" s="188"/>
      <c r="M16" s="188"/>
      <c r="N16" s="189"/>
      <c r="O16" s="190"/>
      <c r="P16" s="190"/>
      <c r="Q16" s="191"/>
    </row>
    <row r="17" spans="1:17" ht="13.8">
      <c r="A17" s="68" t="s">
        <v>656</v>
      </c>
      <c r="B17" s="186">
        <v>336.89</v>
      </c>
      <c r="C17" s="186">
        <v>294.77999999999997</v>
      </c>
      <c r="D17" s="187">
        <v>257.94</v>
      </c>
      <c r="G17" s="188"/>
      <c r="H17" s="67"/>
      <c r="I17" s="67"/>
      <c r="J17" s="67"/>
      <c r="K17" s="67"/>
      <c r="L17" s="67"/>
      <c r="M17" s="67"/>
      <c r="N17" s="67"/>
      <c r="O17" s="67"/>
      <c r="P17" s="67"/>
      <c r="Q17" s="67"/>
    </row>
    <row r="18" spans="1:17" ht="13.8">
      <c r="A18" s="68" t="s">
        <v>657</v>
      </c>
      <c r="B18" s="186">
        <v>229.64</v>
      </c>
      <c r="C18" s="186">
        <v>200.94</v>
      </c>
      <c r="D18" s="187">
        <v>175.81</v>
      </c>
      <c r="G18" s="188"/>
      <c r="H18" s="67"/>
      <c r="I18" s="67"/>
      <c r="J18" s="67"/>
      <c r="K18" s="67"/>
      <c r="L18" s="67"/>
      <c r="M18" s="67"/>
      <c r="N18" s="67"/>
      <c r="O18" s="67"/>
      <c r="P18" s="67"/>
      <c r="Q18" s="67"/>
    </row>
    <row r="19" spans="1:17" ht="13.8">
      <c r="A19" s="68" t="s">
        <v>658</v>
      </c>
      <c r="B19" s="186">
        <v>275.69</v>
      </c>
      <c r="C19" s="186">
        <v>241.24</v>
      </c>
      <c r="D19" s="187">
        <v>211.08</v>
      </c>
      <c r="G19" s="188"/>
      <c r="H19" s="67"/>
      <c r="I19" s="67"/>
      <c r="J19" s="67"/>
      <c r="K19" s="67"/>
      <c r="L19" s="67"/>
      <c r="M19" s="67"/>
      <c r="N19" s="67"/>
      <c r="O19" s="67"/>
      <c r="P19" s="67"/>
      <c r="Q19" s="67"/>
    </row>
    <row r="20" spans="1:17">
      <c r="G20" s="188"/>
      <c r="H20" s="67"/>
      <c r="I20" s="67"/>
      <c r="J20" s="67"/>
      <c r="K20" s="67"/>
      <c r="L20" s="67"/>
      <c r="M20" s="67"/>
      <c r="N20" s="67"/>
      <c r="O20" s="67"/>
      <c r="P20" s="67"/>
      <c r="Q20" s="67"/>
    </row>
    <row r="21" spans="1:17">
      <c r="G21" s="67"/>
      <c r="H21" s="67"/>
      <c r="I21" s="67"/>
      <c r="J21" s="67"/>
      <c r="K21" s="67"/>
      <c r="L21" s="67"/>
      <c r="M21" s="67"/>
      <c r="N21" s="67"/>
      <c r="O21" s="67"/>
      <c r="P21" s="67"/>
      <c r="Q21" s="67"/>
    </row>
    <row r="22" spans="1:17">
      <c r="G22" s="67"/>
      <c r="H22" s="67"/>
      <c r="I22" s="67"/>
      <c r="J22" s="67"/>
      <c r="K22" s="67"/>
      <c r="L22" s="67"/>
      <c r="M22" s="67"/>
      <c r="N22" s="67"/>
      <c r="O22" s="67"/>
      <c r="P22" s="67"/>
      <c r="Q22" s="67"/>
    </row>
    <row r="23" spans="1:17">
      <c r="G23" s="67"/>
      <c r="H23" s="67"/>
      <c r="I23" s="67"/>
      <c r="J23" s="67"/>
      <c r="K23" s="67"/>
      <c r="L23" s="67"/>
      <c r="M23" s="67"/>
      <c r="N23" s="67"/>
      <c r="O23" s="67"/>
      <c r="P23" s="67"/>
      <c r="Q23" s="67"/>
    </row>
  </sheetData>
  <sortState ref="A1:D19">
    <sortCondition ref="A1"/>
  </sortState>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16"/>
  <sheetViews>
    <sheetView workbookViewId="0">
      <selection activeCell="A9" sqref="A9"/>
    </sheetView>
  </sheetViews>
  <sheetFormatPr defaultRowHeight="13.2"/>
  <cols>
    <col min="1" max="1" width="10" bestFit="1" customWidth="1"/>
    <col min="2" max="2" width="11.21875" bestFit="1" customWidth="1"/>
  </cols>
  <sheetData>
    <row r="1" spans="1:2" ht="13.8">
      <c r="A1" s="5" t="s">
        <v>659</v>
      </c>
      <c r="B1" s="68" t="s">
        <v>650</v>
      </c>
    </row>
    <row r="2" spans="1:2" ht="13.8">
      <c r="A2" s="5" t="s">
        <v>66</v>
      </c>
      <c r="B2" s="68" t="s">
        <v>653</v>
      </c>
    </row>
    <row r="3" spans="1:2" ht="13.8">
      <c r="A3" s="5" t="s">
        <v>10</v>
      </c>
      <c r="B3" s="68" t="s">
        <v>655</v>
      </c>
    </row>
    <row r="4" spans="1:2" ht="13.8">
      <c r="A4" s="5" t="s">
        <v>14</v>
      </c>
      <c r="B4" s="68" t="s">
        <v>656</v>
      </c>
    </row>
    <row r="5" spans="1:2" ht="13.8">
      <c r="A5" s="5" t="s">
        <v>4</v>
      </c>
      <c r="B5" s="68" t="s">
        <v>657</v>
      </c>
    </row>
    <row r="6" spans="1:2" ht="13.8">
      <c r="A6" s="5" t="s">
        <v>5</v>
      </c>
      <c r="B6" s="68" t="s">
        <v>658</v>
      </c>
    </row>
    <row r="7" spans="1:2" ht="13.8">
      <c r="A7" s="5" t="s">
        <v>6</v>
      </c>
      <c r="B7" s="68" t="s">
        <v>649</v>
      </c>
    </row>
    <row r="8" spans="1:2" ht="13.8">
      <c r="A8" s="5" t="s">
        <v>7</v>
      </c>
      <c r="B8" s="68" t="s">
        <v>651</v>
      </c>
    </row>
    <row r="9" spans="1:2" ht="13.8">
      <c r="A9" s="5" t="s">
        <v>8</v>
      </c>
      <c r="B9" s="68" t="s">
        <v>652</v>
      </c>
    </row>
    <row r="10" spans="1:2" ht="13.8">
      <c r="A10" s="5" t="s">
        <v>103</v>
      </c>
      <c r="B10" s="68" t="s">
        <v>654</v>
      </c>
    </row>
    <row r="11" spans="1:2" ht="13.8">
      <c r="A11" s="4" t="s">
        <v>49</v>
      </c>
      <c r="B11" s="68" t="s">
        <v>651</v>
      </c>
    </row>
    <row r="12" spans="1:2" ht="13.8">
      <c r="A12" s="4" t="s">
        <v>114</v>
      </c>
      <c r="B12" s="68" t="s">
        <v>652</v>
      </c>
    </row>
    <row r="13" spans="1:2" ht="13.8">
      <c r="A13" s="4" t="s">
        <v>112</v>
      </c>
      <c r="B13" s="68" t="s">
        <v>654</v>
      </c>
    </row>
    <row r="14" spans="1:2" ht="13.8">
      <c r="A14" s="4" t="s">
        <v>662</v>
      </c>
      <c r="B14" s="68" t="s">
        <v>651</v>
      </c>
    </row>
    <row r="15" spans="1:2" ht="13.8">
      <c r="A15" s="4" t="s">
        <v>663</v>
      </c>
      <c r="B15" s="68" t="s">
        <v>652</v>
      </c>
    </row>
    <row r="16" spans="1:2" ht="13.8">
      <c r="A16" s="4" t="s">
        <v>183</v>
      </c>
      <c r="B16" s="68" t="s">
        <v>654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L9"/>
  <sheetViews>
    <sheetView workbookViewId="0">
      <selection activeCell="J19" sqref="J19"/>
    </sheetView>
  </sheetViews>
  <sheetFormatPr defaultRowHeight="13.2"/>
  <cols>
    <col min="1" max="1" width="14.6640625" bestFit="1" customWidth="1"/>
    <col min="2" max="2" width="10" bestFit="1" customWidth="1"/>
    <col min="3" max="4" width="9.21875" bestFit="1" customWidth="1"/>
    <col min="5" max="5" width="4.44140625" bestFit="1" customWidth="1"/>
    <col min="6" max="6" width="7.77734375" bestFit="1" customWidth="1"/>
    <col min="7" max="7" width="4.6640625" bestFit="1" customWidth="1"/>
    <col min="8" max="8" width="2.33203125" bestFit="1" customWidth="1"/>
    <col min="9" max="9" width="10.77734375" bestFit="1" customWidth="1"/>
    <col min="10" max="10" width="11.21875" bestFit="1" customWidth="1"/>
    <col min="11" max="11" width="4.44140625" bestFit="1" customWidth="1"/>
    <col min="12" max="12" width="5.6640625" bestFit="1" customWidth="1"/>
  </cols>
  <sheetData>
    <row r="1" spans="1:12" ht="31.2">
      <c r="A1" s="42" t="s">
        <v>208</v>
      </c>
      <c r="B1" s="43" t="s">
        <v>61</v>
      </c>
      <c r="C1" s="44" t="s">
        <v>60</v>
      </c>
      <c r="D1" s="45" t="s">
        <v>59</v>
      </c>
      <c r="E1" s="44" t="s">
        <v>64</v>
      </c>
      <c r="F1" s="46" t="s">
        <v>62</v>
      </c>
      <c r="G1" s="47" t="s">
        <v>63</v>
      </c>
      <c r="J1" s="48"/>
    </row>
    <row r="2" spans="1:12" ht="13.8">
      <c r="A2" s="49" t="s">
        <v>307</v>
      </c>
      <c r="B2" s="62" t="s">
        <v>1753</v>
      </c>
      <c r="C2" s="38" t="s">
        <v>8</v>
      </c>
      <c r="D2" s="39" t="s">
        <v>53</v>
      </c>
      <c r="E2" s="9" t="s">
        <v>664</v>
      </c>
      <c r="F2" s="38" t="s">
        <v>3</v>
      </c>
      <c r="G2" s="38" t="s">
        <v>3</v>
      </c>
      <c r="H2" s="38" t="s">
        <v>1751</v>
      </c>
      <c r="I2" s="68" t="s">
        <v>648</v>
      </c>
      <c r="J2" s="4" t="str">
        <f>VLOOKUP(C2,WM!$1:$1048576,2,FALSE)</f>
        <v>WCU200+BOX</v>
      </c>
      <c r="K2" s="4" t="s">
        <v>666</v>
      </c>
      <c r="L2" s="118" t="s">
        <v>0</v>
      </c>
    </row>
    <row r="3" spans="1:12" ht="13.8">
      <c r="A3" s="49" t="s">
        <v>308</v>
      </c>
      <c r="B3" s="62" t="s">
        <v>1754</v>
      </c>
      <c r="C3" s="38" t="s">
        <v>8</v>
      </c>
      <c r="D3" s="39" t="s">
        <v>53</v>
      </c>
      <c r="E3" s="9" t="s">
        <v>664</v>
      </c>
      <c r="F3" s="38" t="s">
        <v>3</v>
      </c>
      <c r="G3" s="38" t="s">
        <v>3</v>
      </c>
      <c r="H3" s="38" t="s">
        <v>1751</v>
      </c>
      <c r="I3" s="68" t="s">
        <v>648</v>
      </c>
      <c r="J3" s="4" t="str">
        <f>VLOOKUP(C3,WM!$1:$1048576,2,FALSE)</f>
        <v>WCU200+BOX</v>
      </c>
      <c r="K3" s="4" t="s">
        <v>666</v>
      </c>
      <c r="L3" s="118" t="s">
        <v>0</v>
      </c>
    </row>
    <row r="4" spans="1:12" ht="13.8">
      <c r="A4" s="49" t="s">
        <v>343</v>
      </c>
      <c r="B4" s="62" t="s">
        <v>1755</v>
      </c>
      <c r="C4" s="38" t="s">
        <v>49</v>
      </c>
      <c r="D4" s="39" t="s">
        <v>51</v>
      </c>
      <c r="E4" s="9" t="s">
        <v>664</v>
      </c>
      <c r="F4" s="38" t="s">
        <v>3</v>
      </c>
      <c r="G4" s="38" t="s">
        <v>3</v>
      </c>
      <c r="H4" s="38" t="s">
        <v>1751</v>
      </c>
      <c r="I4" s="68" t="s">
        <v>648</v>
      </c>
      <c r="J4" s="4" t="str">
        <f>VLOOKUP(C4,WM!$1:$1048576,2,FALSE)</f>
        <v>WCU150+BOX</v>
      </c>
      <c r="K4" s="4" t="s">
        <v>666</v>
      </c>
      <c r="L4" s="118" t="s">
        <v>0</v>
      </c>
    </row>
    <row r="5" spans="1:12" ht="13.8">
      <c r="A5" s="49" t="s">
        <v>312</v>
      </c>
      <c r="B5" s="62" t="s">
        <v>1756</v>
      </c>
      <c r="C5" s="38" t="s">
        <v>49</v>
      </c>
      <c r="D5" s="39" t="s">
        <v>51</v>
      </c>
      <c r="E5" s="9" t="s">
        <v>664</v>
      </c>
      <c r="F5" s="38" t="s">
        <v>3</v>
      </c>
      <c r="G5" s="38" t="s">
        <v>3</v>
      </c>
      <c r="H5" s="38" t="s">
        <v>1751</v>
      </c>
      <c r="I5" s="68" t="s">
        <v>648</v>
      </c>
      <c r="J5" s="4" t="str">
        <f>VLOOKUP(C5,WM!$1:$1048576,2,FALSE)</f>
        <v>WCU150+BOX</v>
      </c>
      <c r="K5" s="4" t="s">
        <v>666</v>
      </c>
      <c r="L5" s="118" t="s">
        <v>0</v>
      </c>
    </row>
    <row r="6" spans="1:12" ht="13.8">
      <c r="A6" s="49" t="s">
        <v>316</v>
      </c>
      <c r="B6" s="62" t="s">
        <v>1757</v>
      </c>
      <c r="C6" s="38" t="s">
        <v>49</v>
      </c>
      <c r="D6" s="39" t="s">
        <v>51</v>
      </c>
      <c r="E6" s="9" t="s">
        <v>664</v>
      </c>
      <c r="F6" s="38" t="s">
        <v>3</v>
      </c>
      <c r="G6" s="38" t="s">
        <v>3</v>
      </c>
      <c r="H6" s="38" t="s">
        <v>1751</v>
      </c>
      <c r="I6" s="68" t="s">
        <v>648</v>
      </c>
      <c r="J6" s="4" t="str">
        <f>VLOOKUP(C6,WM!$1:$1048576,2,FALSE)</f>
        <v>WCU150+BOX</v>
      </c>
      <c r="K6" s="4" t="s">
        <v>666</v>
      </c>
      <c r="L6" s="118" t="s">
        <v>0</v>
      </c>
    </row>
    <row r="7" spans="1:12" ht="13.8">
      <c r="A7" s="49" t="s">
        <v>317</v>
      </c>
      <c r="B7" s="62" t="s">
        <v>1758</v>
      </c>
      <c r="C7" s="38" t="s">
        <v>49</v>
      </c>
      <c r="D7" s="39" t="s">
        <v>51</v>
      </c>
      <c r="E7" s="9" t="s">
        <v>664</v>
      </c>
      <c r="F7" s="38" t="s">
        <v>3</v>
      </c>
      <c r="G7" s="38" t="s">
        <v>3</v>
      </c>
      <c r="H7" s="38" t="s">
        <v>1751</v>
      </c>
      <c r="I7" s="68" t="s">
        <v>648</v>
      </c>
      <c r="J7" s="4" t="str">
        <f>VLOOKUP(C7,WM!$1:$1048576,2,FALSE)</f>
        <v>WCU150+BOX</v>
      </c>
      <c r="K7" s="4" t="s">
        <v>666</v>
      </c>
      <c r="L7" s="118" t="s">
        <v>0</v>
      </c>
    </row>
    <row r="8" spans="1:12" ht="13.8">
      <c r="A8" s="49" t="s">
        <v>471</v>
      </c>
      <c r="B8" s="62" t="s">
        <v>1759</v>
      </c>
      <c r="C8" s="38" t="s">
        <v>114</v>
      </c>
      <c r="D8" s="39" t="s">
        <v>51</v>
      </c>
      <c r="E8" s="9" t="s">
        <v>664</v>
      </c>
      <c r="F8" s="38" t="s">
        <v>3</v>
      </c>
      <c r="G8" s="38" t="s">
        <v>3</v>
      </c>
      <c r="H8" s="38" t="s">
        <v>1751</v>
      </c>
      <c r="I8" s="68" t="s">
        <v>648</v>
      </c>
      <c r="J8" s="4" t="str">
        <f>VLOOKUP(C8,WM!$1:$1048576,2,FALSE)</f>
        <v>WCU200+BOX</v>
      </c>
      <c r="K8" s="4" t="s">
        <v>666</v>
      </c>
      <c r="L8" s="118" t="s">
        <v>0</v>
      </c>
    </row>
    <row r="9" spans="1:12" ht="13.8">
      <c r="A9" s="49" t="s">
        <v>472</v>
      </c>
      <c r="B9" s="62" t="s">
        <v>1760</v>
      </c>
      <c r="C9" s="38" t="s">
        <v>114</v>
      </c>
      <c r="D9" s="39" t="s">
        <v>51</v>
      </c>
      <c r="E9" s="9" t="s">
        <v>664</v>
      </c>
      <c r="F9" s="38" t="s">
        <v>3</v>
      </c>
      <c r="G9" s="38" t="s">
        <v>3</v>
      </c>
      <c r="H9" s="38" t="s">
        <v>1751</v>
      </c>
      <c r="I9" s="68" t="s">
        <v>648</v>
      </c>
      <c r="J9" s="4" t="str">
        <f>VLOOKUP(C9,WM!$1:$1048576,2,FALSE)</f>
        <v>WCU200+BOX</v>
      </c>
      <c r="K9" s="4" t="s">
        <v>666</v>
      </c>
      <c r="L9" s="118"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0"/>
  <sheetViews>
    <sheetView zoomScale="130" zoomScaleNormal="130" workbookViewId="0">
      <selection activeCell="A63" sqref="A63:XFD63"/>
    </sheetView>
  </sheetViews>
  <sheetFormatPr defaultRowHeight="13.2"/>
  <cols>
    <col min="1" max="1" width="13.44140625" bestFit="1" customWidth="1"/>
    <col min="2" max="2" width="12" bestFit="1" customWidth="1"/>
    <col min="3" max="3" width="10" bestFit="1" customWidth="1"/>
    <col min="4" max="4" width="10.5546875" bestFit="1" customWidth="1"/>
    <col min="5" max="5" width="5" bestFit="1" customWidth="1"/>
    <col min="6" max="6" width="7.77734375" bestFit="1" customWidth="1"/>
    <col min="7" max="7" width="7.21875" bestFit="1" customWidth="1"/>
    <col min="8" max="8" width="10.33203125" bestFit="1" customWidth="1"/>
    <col min="9" max="9" width="11.21875" bestFit="1" customWidth="1"/>
  </cols>
  <sheetData>
    <row r="1" spans="1:10" ht="21">
      <c r="A1" s="17" t="s">
        <v>208</v>
      </c>
      <c r="B1" s="12" t="s">
        <v>61</v>
      </c>
      <c r="C1" s="13" t="s">
        <v>60</v>
      </c>
      <c r="D1" s="14" t="s">
        <v>59</v>
      </c>
      <c r="E1" s="13" t="s">
        <v>64</v>
      </c>
      <c r="F1" s="15" t="s">
        <v>62</v>
      </c>
      <c r="G1" s="16" t="s">
        <v>63</v>
      </c>
      <c r="I1" s="71" t="s">
        <v>660</v>
      </c>
    </row>
    <row r="2" spans="1:10" ht="13.8">
      <c r="A2" s="176" t="s">
        <v>1761</v>
      </c>
      <c r="B2" s="12" t="s">
        <v>249</v>
      </c>
      <c r="C2" s="13"/>
      <c r="D2" s="14"/>
      <c r="E2" s="13"/>
      <c r="F2" s="15"/>
      <c r="G2" s="16"/>
      <c r="I2" s="71"/>
    </row>
    <row r="3" spans="1:10" s="230" customFormat="1" ht="13.8">
      <c r="A3" s="218" t="s">
        <v>1883</v>
      </c>
      <c r="B3" s="12"/>
      <c r="C3" s="13"/>
      <c r="D3" s="14"/>
      <c r="E3" s="13"/>
      <c r="F3" s="15"/>
      <c r="G3" s="16"/>
      <c r="I3" s="234"/>
    </row>
    <row r="4" spans="1:10" s="1" customFormat="1" ht="13.8">
      <c r="A4" s="5" t="s">
        <v>209</v>
      </c>
      <c r="B4" s="4" t="s">
        <v>81</v>
      </c>
      <c r="C4" s="4" t="s">
        <v>10</v>
      </c>
      <c r="D4" s="7" t="s">
        <v>12</v>
      </c>
      <c r="E4" s="9" t="s">
        <v>664</v>
      </c>
      <c r="F4" s="8" t="s">
        <v>3</v>
      </c>
      <c r="G4" s="8" t="s">
        <v>3</v>
      </c>
      <c r="H4" s="68" t="s">
        <v>645</v>
      </c>
      <c r="I4" s="4" t="str">
        <f>VLOOKUP(C4,WM!$A$1:$B$10,2,FALSE)</f>
        <v>WCU32+BOX</v>
      </c>
      <c r="J4" s="1" t="s">
        <v>665</v>
      </c>
    </row>
    <row r="5" spans="1:10" s="1" customFormat="1" ht="13.8">
      <c r="A5" s="5" t="s">
        <v>210</v>
      </c>
      <c r="B5" s="4" t="s">
        <v>82</v>
      </c>
      <c r="C5" s="4" t="s">
        <v>14</v>
      </c>
      <c r="D5" s="7" t="s">
        <v>12</v>
      </c>
      <c r="E5" s="9" t="s">
        <v>664</v>
      </c>
      <c r="F5" s="8" t="s">
        <v>3</v>
      </c>
      <c r="G5" s="8" t="s">
        <v>3</v>
      </c>
      <c r="H5" s="68" t="s">
        <v>645</v>
      </c>
      <c r="I5" s="4" t="str">
        <f>VLOOKUP(C5,WM!$A$1:$B$10,2,FALSE)</f>
        <v>WCU45+BOX</v>
      </c>
      <c r="J5" s="1" t="s">
        <v>665</v>
      </c>
    </row>
    <row r="6" spans="1:10" s="1" customFormat="1" ht="13.8">
      <c r="A6" s="5" t="s">
        <v>211</v>
      </c>
      <c r="B6" s="4" t="s">
        <v>83</v>
      </c>
      <c r="C6" s="4" t="s">
        <v>14</v>
      </c>
      <c r="D6" s="7" t="s">
        <v>12</v>
      </c>
      <c r="E6" s="9" t="s">
        <v>664</v>
      </c>
      <c r="F6" s="8" t="s">
        <v>3</v>
      </c>
      <c r="G6" s="8" t="s">
        <v>15</v>
      </c>
      <c r="H6" s="68" t="s">
        <v>645</v>
      </c>
      <c r="I6" s="4" t="str">
        <f>VLOOKUP(C6,WM!$A$1:$B$10,2,FALSE)</f>
        <v>WCU45+BOX</v>
      </c>
      <c r="J6" s="1" t="s">
        <v>665</v>
      </c>
    </row>
    <row r="7" spans="1:10" s="1" customFormat="1" ht="13.8">
      <c r="A7" s="5" t="s">
        <v>212</v>
      </c>
      <c r="B7" s="4" t="s">
        <v>84</v>
      </c>
      <c r="C7" s="4" t="s">
        <v>4</v>
      </c>
      <c r="D7" s="7" t="s">
        <v>12</v>
      </c>
      <c r="E7" s="9" t="s">
        <v>664</v>
      </c>
      <c r="F7" s="8" t="s">
        <v>3</v>
      </c>
      <c r="G7" s="8" t="s">
        <v>17</v>
      </c>
      <c r="H7" s="68" t="s">
        <v>645</v>
      </c>
      <c r="I7" s="4" t="str">
        <f>VLOOKUP(C7,WM!$A$1:$B$10,2,FALSE)</f>
        <v>WCU65+BOX</v>
      </c>
      <c r="J7" s="1" t="s">
        <v>665</v>
      </c>
    </row>
    <row r="8" spans="1:10" s="1" customFormat="1" ht="13.8">
      <c r="A8" s="5" t="s">
        <v>213</v>
      </c>
      <c r="B8" s="4" t="s">
        <v>85</v>
      </c>
      <c r="C8" s="4" t="s">
        <v>4</v>
      </c>
      <c r="D8" s="7" t="s">
        <v>12</v>
      </c>
      <c r="E8" s="9" t="s">
        <v>664</v>
      </c>
      <c r="F8" s="8" t="s">
        <v>3</v>
      </c>
      <c r="G8" s="8" t="s">
        <v>3</v>
      </c>
      <c r="H8" s="68" t="s">
        <v>645</v>
      </c>
      <c r="I8" s="4" t="str">
        <f>VLOOKUP(C8,WM!$A$1:$B$10,2,FALSE)</f>
        <v>WCU65+BOX</v>
      </c>
      <c r="J8" s="1" t="s">
        <v>665</v>
      </c>
    </row>
    <row r="9" spans="1:10" s="1" customFormat="1" ht="13.8">
      <c r="A9" s="5" t="s">
        <v>214</v>
      </c>
      <c r="B9" s="4" t="s">
        <v>86</v>
      </c>
      <c r="C9" s="4" t="s">
        <v>4</v>
      </c>
      <c r="D9" s="7" t="s">
        <v>12</v>
      </c>
      <c r="E9" s="9" t="s">
        <v>664</v>
      </c>
      <c r="F9" s="8" t="s">
        <v>3</v>
      </c>
      <c r="G9" s="8" t="s">
        <v>3</v>
      </c>
      <c r="H9" s="68" t="s">
        <v>645</v>
      </c>
      <c r="I9" s="4" t="str">
        <f>VLOOKUP(C9,WM!$A$1:$B$10,2,FALSE)</f>
        <v>WCU65+BOX</v>
      </c>
      <c r="J9" s="1" t="s">
        <v>665</v>
      </c>
    </row>
    <row r="10" spans="1:10" s="1" customFormat="1" ht="13.8">
      <c r="A10" s="5" t="s">
        <v>215</v>
      </c>
      <c r="B10" s="4" t="s">
        <v>87</v>
      </c>
      <c r="C10" s="4" t="s">
        <v>4</v>
      </c>
      <c r="D10" s="7" t="s">
        <v>12</v>
      </c>
      <c r="E10" s="9" t="s">
        <v>664</v>
      </c>
      <c r="F10" s="8" t="s">
        <v>3</v>
      </c>
      <c r="G10" s="8" t="s">
        <v>3</v>
      </c>
      <c r="H10" s="68" t="s">
        <v>645</v>
      </c>
      <c r="I10" s="4" t="str">
        <f>VLOOKUP(C10,WM!$A$1:$B$10,2,FALSE)</f>
        <v>WCU65+BOX</v>
      </c>
      <c r="J10" s="1" t="s">
        <v>665</v>
      </c>
    </row>
    <row r="11" spans="1:10" s="1" customFormat="1" ht="13.8">
      <c r="A11" s="5" t="s">
        <v>216</v>
      </c>
      <c r="B11" s="4" t="s">
        <v>88</v>
      </c>
      <c r="C11" s="4" t="s">
        <v>5</v>
      </c>
      <c r="D11" s="7" t="s">
        <v>23</v>
      </c>
      <c r="E11" s="9" t="s">
        <v>664</v>
      </c>
      <c r="F11" s="8" t="s">
        <v>3</v>
      </c>
      <c r="G11" s="8" t="s">
        <v>3</v>
      </c>
      <c r="H11" s="68" t="s">
        <v>645</v>
      </c>
      <c r="I11" s="4" t="str">
        <f>VLOOKUP(C11,WM!$A$1:$B$10,2,FALSE)</f>
        <v>WCU90+BOX</v>
      </c>
      <c r="J11" s="1" t="s">
        <v>665</v>
      </c>
    </row>
    <row r="12" spans="1:10" s="1" customFormat="1" ht="13.8">
      <c r="A12" s="5" t="s">
        <v>217</v>
      </c>
      <c r="B12" s="4" t="s">
        <v>89</v>
      </c>
      <c r="C12" s="4" t="s">
        <v>5</v>
      </c>
      <c r="D12" s="7" t="s">
        <v>23</v>
      </c>
      <c r="E12" s="9" t="s">
        <v>664</v>
      </c>
      <c r="F12" s="8" t="s">
        <v>3</v>
      </c>
      <c r="G12" s="8" t="s">
        <v>3</v>
      </c>
      <c r="H12" s="68" t="s">
        <v>645</v>
      </c>
      <c r="I12" s="4" t="str">
        <f>VLOOKUP(C12,WM!$A$1:$B$10,2,FALSE)</f>
        <v>WCU90+BOX</v>
      </c>
      <c r="J12" s="1" t="s">
        <v>665</v>
      </c>
    </row>
    <row r="13" spans="1:10" s="1" customFormat="1" ht="13.8">
      <c r="A13" s="5" t="s">
        <v>218</v>
      </c>
      <c r="B13" s="4" t="s">
        <v>90</v>
      </c>
      <c r="C13" s="4" t="s">
        <v>5</v>
      </c>
      <c r="D13" s="7" t="s">
        <v>23</v>
      </c>
      <c r="E13" s="9" t="s">
        <v>664</v>
      </c>
      <c r="F13" s="8" t="s">
        <v>3</v>
      </c>
      <c r="G13" s="8" t="s">
        <v>3</v>
      </c>
      <c r="H13" s="68" t="s">
        <v>645</v>
      </c>
      <c r="I13" s="4" t="str">
        <f>VLOOKUP(C13,WM!$A$1:$B$10,2,FALSE)</f>
        <v>WCU90+BOX</v>
      </c>
      <c r="J13" s="1" t="s">
        <v>665</v>
      </c>
    </row>
    <row r="14" spans="1:10" s="1" customFormat="1" ht="13.8">
      <c r="A14" s="5" t="s">
        <v>219</v>
      </c>
      <c r="B14" s="4" t="s">
        <v>91</v>
      </c>
      <c r="C14" s="4" t="s">
        <v>6</v>
      </c>
      <c r="D14" s="7" t="s">
        <v>23</v>
      </c>
      <c r="E14" s="9" t="s">
        <v>664</v>
      </c>
      <c r="F14" s="8" t="s">
        <v>3</v>
      </c>
      <c r="G14" s="8" t="s">
        <v>3</v>
      </c>
      <c r="H14" s="68" t="s">
        <v>645</v>
      </c>
      <c r="I14" s="4" t="str">
        <f>VLOOKUP(C14,WM!$A$1:$B$10,2,FALSE)</f>
        <v>WCU115+BOX</v>
      </c>
      <c r="J14" s="1" t="s">
        <v>665</v>
      </c>
    </row>
    <row r="15" spans="1:10" s="1" customFormat="1" ht="13.8">
      <c r="A15" s="5" t="s">
        <v>220</v>
      </c>
      <c r="B15" s="4" t="s">
        <v>92</v>
      </c>
      <c r="C15" s="4" t="s">
        <v>6</v>
      </c>
      <c r="D15" s="7" t="s">
        <v>23</v>
      </c>
      <c r="E15" s="9" t="s">
        <v>664</v>
      </c>
      <c r="F15" s="8" t="s">
        <v>3</v>
      </c>
      <c r="G15" s="8" t="s">
        <v>3</v>
      </c>
      <c r="H15" s="68" t="s">
        <v>645</v>
      </c>
      <c r="I15" s="4" t="str">
        <f>VLOOKUP(C15,WM!$A$1:$B$10,2,FALSE)</f>
        <v>WCU115+BOX</v>
      </c>
      <c r="J15" s="1" t="s">
        <v>665</v>
      </c>
    </row>
    <row r="16" spans="1:10" s="1" customFormat="1" ht="13.8">
      <c r="A16" s="5" t="s">
        <v>221</v>
      </c>
      <c r="B16" s="4" t="s">
        <v>93</v>
      </c>
      <c r="C16" s="4" t="s">
        <v>6</v>
      </c>
      <c r="D16" s="7" t="s">
        <v>23</v>
      </c>
      <c r="E16" s="9" t="s">
        <v>664</v>
      </c>
      <c r="F16" s="8" t="s">
        <v>3</v>
      </c>
      <c r="G16" s="8" t="s">
        <v>3</v>
      </c>
      <c r="H16" s="68" t="s">
        <v>645</v>
      </c>
      <c r="I16" s="4" t="str">
        <f>VLOOKUP(C16,WM!$A$1:$B$10,2,FALSE)</f>
        <v>WCU115+BOX</v>
      </c>
      <c r="J16" s="1" t="s">
        <v>665</v>
      </c>
    </row>
    <row r="17" spans="1:10" s="1" customFormat="1" ht="13.8">
      <c r="A17" s="5" t="s">
        <v>222</v>
      </c>
      <c r="B17" s="4" t="s">
        <v>94</v>
      </c>
      <c r="C17" s="4" t="s">
        <v>6</v>
      </c>
      <c r="D17" s="7" t="s">
        <v>23</v>
      </c>
      <c r="E17" s="9" t="s">
        <v>664</v>
      </c>
      <c r="F17" s="8" t="s">
        <v>3</v>
      </c>
      <c r="G17" s="8" t="s">
        <v>3</v>
      </c>
      <c r="H17" s="68" t="s">
        <v>645</v>
      </c>
      <c r="I17" s="4" t="str">
        <f>VLOOKUP(C17,WM!$A$1:$B$10,2,FALSE)</f>
        <v>WCU115+BOX</v>
      </c>
      <c r="J17" s="1" t="s">
        <v>665</v>
      </c>
    </row>
    <row r="18" spans="1:10" s="1" customFormat="1" ht="13.8">
      <c r="A18" s="5" t="s">
        <v>225</v>
      </c>
      <c r="B18" s="4" t="s">
        <v>95</v>
      </c>
      <c r="C18" s="4" t="s">
        <v>7</v>
      </c>
      <c r="D18" s="7" t="s">
        <v>37</v>
      </c>
      <c r="E18" s="9" t="s">
        <v>664</v>
      </c>
      <c r="F18" s="8" t="s">
        <v>3</v>
      </c>
      <c r="G18" s="8" t="s">
        <v>3</v>
      </c>
      <c r="H18" s="68" t="s">
        <v>645</v>
      </c>
      <c r="I18" s="4" t="str">
        <f>VLOOKUP(C18,WM!$A$1:$B$10,2,FALSE)</f>
        <v>WCU150+BOX</v>
      </c>
      <c r="J18" s="1" t="s">
        <v>665</v>
      </c>
    </row>
    <row r="19" spans="1:10" s="1" customFormat="1" ht="13.8">
      <c r="A19" s="5" t="s">
        <v>226</v>
      </c>
      <c r="B19" s="4" t="s">
        <v>96</v>
      </c>
      <c r="C19" s="4" t="s">
        <v>7</v>
      </c>
      <c r="D19" s="7" t="s">
        <v>37</v>
      </c>
      <c r="E19" s="9" t="s">
        <v>664</v>
      </c>
      <c r="F19" s="8" t="s">
        <v>3</v>
      </c>
      <c r="G19" s="8" t="s">
        <v>3</v>
      </c>
      <c r="H19" s="68" t="s">
        <v>645</v>
      </c>
      <c r="I19" s="4" t="str">
        <f>VLOOKUP(C19,WM!$A$1:$B$10,2,FALSE)</f>
        <v>WCU150+BOX</v>
      </c>
      <c r="J19" s="1" t="s">
        <v>665</v>
      </c>
    </row>
    <row r="20" spans="1:10" s="1" customFormat="1" ht="13.8">
      <c r="A20" s="5" t="s">
        <v>227</v>
      </c>
      <c r="B20" s="4" t="s">
        <v>97</v>
      </c>
      <c r="C20" s="4" t="s">
        <v>6</v>
      </c>
      <c r="D20" s="7" t="s">
        <v>23</v>
      </c>
      <c r="E20" s="9" t="s">
        <v>664</v>
      </c>
      <c r="F20" s="8" t="s">
        <v>3</v>
      </c>
      <c r="G20" s="8" t="s">
        <v>3</v>
      </c>
      <c r="H20" s="68" t="s">
        <v>645</v>
      </c>
      <c r="I20" s="4" t="str">
        <f>VLOOKUP(C20,WM!$A$1:$B$10,2,FALSE)</f>
        <v>WCU115+BOX</v>
      </c>
      <c r="J20" s="1" t="s">
        <v>665</v>
      </c>
    </row>
    <row r="21" spans="1:10" s="1" customFormat="1" ht="13.8">
      <c r="A21" s="5" t="s">
        <v>228</v>
      </c>
      <c r="B21" s="4" t="s">
        <v>98</v>
      </c>
      <c r="C21" s="4" t="s">
        <v>6</v>
      </c>
      <c r="D21" s="7" t="s">
        <v>23</v>
      </c>
      <c r="E21" s="9" t="s">
        <v>664</v>
      </c>
      <c r="F21" s="8" t="s">
        <v>3</v>
      </c>
      <c r="G21" s="8" t="s">
        <v>3</v>
      </c>
      <c r="H21" s="68" t="s">
        <v>645</v>
      </c>
      <c r="I21" s="4" t="str">
        <f>VLOOKUP(C21,WM!$A$1:$B$10,2,FALSE)</f>
        <v>WCU115+BOX</v>
      </c>
      <c r="J21" s="1" t="s">
        <v>665</v>
      </c>
    </row>
    <row r="22" spans="1:10" s="1" customFormat="1" ht="13.8">
      <c r="A22" s="5" t="s">
        <v>229</v>
      </c>
      <c r="B22" s="4" t="s">
        <v>99</v>
      </c>
      <c r="C22" s="4" t="s">
        <v>8</v>
      </c>
      <c r="D22" s="7" t="s">
        <v>37</v>
      </c>
      <c r="E22" s="9" t="s">
        <v>664</v>
      </c>
      <c r="F22" s="8" t="s">
        <v>3</v>
      </c>
      <c r="G22" s="8" t="s">
        <v>3</v>
      </c>
      <c r="H22" s="68" t="s">
        <v>645</v>
      </c>
      <c r="I22" s="4" t="str">
        <f>VLOOKUP(C22,WM!$A$1:$B$10,2,FALSE)</f>
        <v>WCU200+BOX</v>
      </c>
      <c r="J22" s="1" t="s">
        <v>665</v>
      </c>
    </row>
    <row r="23" spans="1:10" s="1" customFormat="1" ht="13.8">
      <c r="A23" s="5" t="s">
        <v>230</v>
      </c>
      <c r="B23" s="4" t="s">
        <v>100</v>
      </c>
      <c r="C23" s="4" t="s">
        <v>8</v>
      </c>
      <c r="D23" s="7" t="s">
        <v>37</v>
      </c>
      <c r="E23" s="9" t="s">
        <v>664</v>
      </c>
      <c r="F23" s="8" t="s">
        <v>3</v>
      </c>
      <c r="G23" s="8" t="s">
        <v>3</v>
      </c>
      <c r="H23" s="68" t="s">
        <v>645</v>
      </c>
      <c r="I23" s="4" t="str">
        <f>VLOOKUP(C23,WM!$A$1:$B$10,2,FALSE)</f>
        <v>WCU200+BOX</v>
      </c>
      <c r="J23" s="1" t="s">
        <v>665</v>
      </c>
    </row>
    <row r="24" spans="1:10" s="1" customFormat="1" ht="13.8">
      <c r="A24" s="5" t="s">
        <v>231</v>
      </c>
      <c r="B24" s="4" t="s">
        <v>101</v>
      </c>
      <c r="C24" s="4" t="s">
        <v>7</v>
      </c>
      <c r="D24" s="7" t="s">
        <v>37</v>
      </c>
      <c r="E24" s="9" t="s">
        <v>664</v>
      </c>
      <c r="F24" s="8" t="s">
        <v>3</v>
      </c>
      <c r="G24" s="8" t="s">
        <v>3</v>
      </c>
      <c r="H24" s="68" t="s">
        <v>645</v>
      </c>
      <c r="I24" s="4" t="str">
        <f>VLOOKUP(C24,WM!$A$1:$B$10,2,FALSE)</f>
        <v>WCU150+BOX</v>
      </c>
      <c r="J24" s="1" t="s">
        <v>665</v>
      </c>
    </row>
    <row r="25" spans="1:10" s="1" customFormat="1" ht="13.8">
      <c r="A25" s="5" t="s">
        <v>232</v>
      </c>
      <c r="B25" s="4" t="s">
        <v>102</v>
      </c>
      <c r="C25" s="4" t="s">
        <v>7</v>
      </c>
      <c r="D25" s="7" t="s">
        <v>37</v>
      </c>
      <c r="E25" s="9" t="s">
        <v>664</v>
      </c>
      <c r="F25" s="8" t="s">
        <v>3</v>
      </c>
      <c r="G25" s="8" t="s">
        <v>3</v>
      </c>
      <c r="H25" s="68" t="s">
        <v>645</v>
      </c>
      <c r="I25" s="4" t="str">
        <f>VLOOKUP(C25,WM!$A$1:$B$10,2,FALSE)</f>
        <v>WCU150+BOX</v>
      </c>
      <c r="J25" s="1" t="s">
        <v>665</v>
      </c>
    </row>
    <row r="26" spans="1:10" s="1" customFormat="1" ht="13.8">
      <c r="A26" s="5" t="s">
        <v>233</v>
      </c>
      <c r="B26" s="4" t="s">
        <v>104</v>
      </c>
      <c r="C26" s="4" t="s">
        <v>103</v>
      </c>
      <c r="D26" s="7" t="s">
        <v>37</v>
      </c>
      <c r="E26" s="9" t="s">
        <v>664</v>
      </c>
      <c r="F26" s="8" t="s">
        <v>3</v>
      </c>
      <c r="G26" s="8" t="s">
        <v>3</v>
      </c>
      <c r="H26" s="68" t="s">
        <v>645</v>
      </c>
      <c r="I26" s="4" t="str">
        <f>VLOOKUP(C26,WM!$A$1:$B$10,2,FALSE)</f>
        <v>WCU250+BOX</v>
      </c>
      <c r="J26" s="1" t="s">
        <v>665</v>
      </c>
    </row>
    <row r="27" spans="1:10" s="1" customFormat="1" ht="13.8">
      <c r="A27" s="5" t="s">
        <v>234</v>
      </c>
      <c r="B27" s="4" t="s">
        <v>105</v>
      </c>
      <c r="C27" s="4" t="s">
        <v>103</v>
      </c>
      <c r="D27" s="7" t="s">
        <v>37</v>
      </c>
      <c r="E27" s="9" t="s">
        <v>664</v>
      </c>
      <c r="F27" s="8" t="s">
        <v>3</v>
      </c>
      <c r="G27" s="8" t="s">
        <v>3</v>
      </c>
      <c r="H27" s="68" t="s">
        <v>645</v>
      </c>
      <c r="I27" s="4" t="str">
        <f>VLOOKUP(C27,WM!$A$1:$B$10,2,FALSE)</f>
        <v>WCU250+BOX</v>
      </c>
      <c r="J27" s="1" t="s">
        <v>665</v>
      </c>
    </row>
    <row r="28" spans="1:10" s="1" customFormat="1" ht="13.8">
      <c r="A28" s="5" t="s">
        <v>235</v>
      </c>
      <c r="B28" s="4" t="s">
        <v>106</v>
      </c>
      <c r="C28" s="4" t="s">
        <v>8</v>
      </c>
      <c r="D28" s="7" t="s">
        <v>37</v>
      </c>
      <c r="E28" s="9" t="s">
        <v>664</v>
      </c>
      <c r="F28" s="8" t="s">
        <v>3</v>
      </c>
      <c r="G28" s="8" t="s">
        <v>3</v>
      </c>
      <c r="H28" s="68" t="s">
        <v>645</v>
      </c>
      <c r="I28" s="4" t="str">
        <f>VLOOKUP(C28,WM!$A$1:$B$10,2,FALSE)</f>
        <v>WCU200+BOX</v>
      </c>
      <c r="J28" s="1" t="s">
        <v>665</v>
      </c>
    </row>
    <row r="29" spans="1:10" s="1" customFormat="1" ht="13.8">
      <c r="A29" s="5" t="s">
        <v>236</v>
      </c>
      <c r="B29" s="4" t="s">
        <v>107</v>
      </c>
      <c r="C29" s="4" t="s">
        <v>7</v>
      </c>
      <c r="D29" s="7" t="s">
        <v>37</v>
      </c>
      <c r="E29" s="9" t="s">
        <v>664</v>
      </c>
      <c r="F29" s="8" t="s">
        <v>3</v>
      </c>
      <c r="G29" s="8" t="s">
        <v>3</v>
      </c>
      <c r="H29" s="68" t="s">
        <v>645</v>
      </c>
      <c r="I29" s="4" t="str">
        <f>VLOOKUP(C29,WM!$A$1:$B$10,2,FALSE)</f>
        <v>WCU150+BOX</v>
      </c>
      <c r="J29" s="1" t="s">
        <v>665</v>
      </c>
    </row>
    <row r="30" spans="1:10" s="1" customFormat="1" ht="13.8">
      <c r="A30" s="5" t="s">
        <v>237</v>
      </c>
      <c r="B30" s="4" t="s">
        <v>108</v>
      </c>
      <c r="C30" s="4" t="s">
        <v>49</v>
      </c>
      <c r="D30" s="7" t="s">
        <v>37</v>
      </c>
      <c r="E30" s="9" t="s">
        <v>664</v>
      </c>
      <c r="F30" s="8" t="s">
        <v>3</v>
      </c>
      <c r="G30" s="8" t="s">
        <v>3</v>
      </c>
      <c r="H30" s="68" t="s">
        <v>645</v>
      </c>
      <c r="I30" s="4" t="str">
        <f>VLOOKUP(C30,WM!$A$1:$B$11,2,FALSE)</f>
        <v>WCU150+BOX</v>
      </c>
      <c r="J30" s="1" t="s">
        <v>665</v>
      </c>
    </row>
    <row r="31" spans="1:10" s="1" customFormat="1" ht="13.8">
      <c r="A31" s="5" t="s">
        <v>238</v>
      </c>
      <c r="B31" s="4" t="s">
        <v>109</v>
      </c>
      <c r="C31" s="4" t="s">
        <v>103</v>
      </c>
      <c r="D31" s="7" t="s">
        <v>37</v>
      </c>
      <c r="E31" s="9" t="s">
        <v>664</v>
      </c>
      <c r="F31" s="8" t="s">
        <v>3</v>
      </c>
      <c r="G31" s="8" t="s">
        <v>3</v>
      </c>
      <c r="H31" s="68" t="s">
        <v>645</v>
      </c>
      <c r="I31" s="4" t="str">
        <f>VLOOKUP(C31,WM!$A$1:$B$10,2,FALSE)</f>
        <v>WCU250+BOX</v>
      </c>
      <c r="J31" s="1" t="s">
        <v>665</v>
      </c>
    </row>
    <row r="32" spans="1:10" s="1" customFormat="1" ht="13.8">
      <c r="A32" s="5" t="s">
        <v>239</v>
      </c>
      <c r="B32" s="4" t="s">
        <v>110</v>
      </c>
      <c r="C32" s="4" t="s">
        <v>103</v>
      </c>
      <c r="D32" s="7" t="s">
        <v>37</v>
      </c>
      <c r="E32" s="9" t="s">
        <v>664</v>
      </c>
      <c r="F32" s="8" t="s">
        <v>3</v>
      </c>
      <c r="G32" s="8" t="s">
        <v>3</v>
      </c>
      <c r="H32" s="68" t="s">
        <v>645</v>
      </c>
      <c r="I32" s="4" t="str">
        <f>VLOOKUP(C32,WM!$A$1:$B$10,2,FALSE)</f>
        <v>WCU250+BOX</v>
      </c>
      <c r="J32" s="1" t="s">
        <v>665</v>
      </c>
    </row>
    <row r="33" spans="1:10" s="1" customFormat="1" ht="13.8">
      <c r="A33" s="5" t="s">
        <v>240</v>
      </c>
      <c r="B33" s="4" t="s">
        <v>111</v>
      </c>
      <c r="C33" s="4" t="s">
        <v>8</v>
      </c>
      <c r="D33" s="7" t="s">
        <v>37</v>
      </c>
      <c r="E33" s="9" t="s">
        <v>664</v>
      </c>
      <c r="F33" s="8" t="s">
        <v>3</v>
      </c>
      <c r="G33" s="8" t="s">
        <v>3</v>
      </c>
      <c r="H33" s="68" t="s">
        <v>645</v>
      </c>
      <c r="I33" s="4" t="str">
        <f>VLOOKUP(C33,WM!$A$1:$B$10,2,FALSE)</f>
        <v>WCU200+BOX</v>
      </c>
      <c r="J33" s="1" t="s">
        <v>665</v>
      </c>
    </row>
    <row r="34" spans="1:10" s="1" customFormat="1" ht="13.8">
      <c r="A34" s="5" t="s">
        <v>241</v>
      </c>
      <c r="B34" s="4" t="s">
        <v>113</v>
      </c>
      <c r="C34" s="4" t="s">
        <v>112</v>
      </c>
      <c r="D34" s="7" t="s">
        <v>51</v>
      </c>
      <c r="E34" s="9" t="s">
        <v>664</v>
      </c>
      <c r="F34" s="8" t="s">
        <v>0</v>
      </c>
      <c r="G34" s="8" t="s">
        <v>3</v>
      </c>
      <c r="H34" s="68" t="s">
        <v>644</v>
      </c>
      <c r="I34" s="4" t="str">
        <f>VLOOKUP(C34,WM!$A$1:$B$13,2,FALSE)</f>
        <v>WCU250+BOX</v>
      </c>
      <c r="J34" s="4" t="s">
        <v>666</v>
      </c>
    </row>
    <row r="35" spans="1:10" s="1" customFormat="1" ht="13.8">
      <c r="A35" s="5" t="s">
        <v>242</v>
      </c>
      <c r="B35" s="4" t="s">
        <v>115</v>
      </c>
      <c r="C35" s="4" t="s">
        <v>114</v>
      </c>
      <c r="D35" s="7" t="s">
        <v>51</v>
      </c>
      <c r="E35" s="9" t="s">
        <v>664</v>
      </c>
      <c r="F35" s="8" t="s">
        <v>0</v>
      </c>
      <c r="G35" s="8" t="s">
        <v>3</v>
      </c>
      <c r="H35" s="68" t="s">
        <v>644</v>
      </c>
      <c r="I35" s="4" t="str">
        <f>VLOOKUP(C35,WM!$A$1:$B$13,2,FALSE)</f>
        <v>WCU200+BOX</v>
      </c>
      <c r="J35" s="4" t="s">
        <v>666</v>
      </c>
    </row>
    <row r="36" spans="1:10" s="1" customFormat="1" ht="13.8">
      <c r="A36" s="5" t="s">
        <v>243</v>
      </c>
      <c r="B36" s="4" t="s">
        <v>116</v>
      </c>
      <c r="C36" s="4" t="s">
        <v>114</v>
      </c>
      <c r="D36" s="7" t="s">
        <v>51</v>
      </c>
      <c r="E36" s="9" t="s">
        <v>664</v>
      </c>
      <c r="F36" s="8" t="s">
        <v>0</v>
      </c>
      <c r="G36" s="8" t="s">
        <v>3</v>
      </c>
      <c r="H36" s="68" t="s">
        <v>644</v>
      </c>
      <c r="I36" s="4" t="str">
        <f>VLOOKUP(C36,WM!$A$1:$B$13,2,FALSE)</f>
        <v>WCU200+BOX</v>
      </c>
      <c r="J36" s="4" t="s">
        <v>666</v>
      </c>
    </row>
    <row r="37" spans="1:10" s="1" customFormat="1" ht="13.8">
      <c r="A37" s="5" t="s">
        <v>244</v>
      </c>
      <c r="B37" s="4" t="s">
        <v>117</v>
      </c>
      <c r="C37" s="4" t="s">
        <v>49</v>
      </c>
      <c r="D37" s="7" t="s">
        <v>51</v>
      </c>
      <c r="E37" s="9" t="s">
        <v>664</v>
      </c>
      <c r="F37" s="8" t="s">
        <v>0</v>
      </c>
      <c r="G37" s="8" t="s">
        <v>3</v>
      </c>
      <c r="H37" s="68" t="s">
        <v>644</v>
      </c>
      <c r="I37" s="4" t="str">
        <f>VLOOKUP(C37,WM!$A$1:$B$13,2,FALSE)</f>
        <v>WCU150+BOX</v>
      </c>
      <c r="J37" s="4" t="s">
        <v>666</v>
      </c>
    </row>
    <row r="38" spans="1:10" s="3" customFormat="1" ht="13.8">
      <c r="A38" s="222" t="s">
        <v>1884</v>
      </c>
      <c r="B38" s="223"/>
      <c r="C38" s="223"/>
      <c r="D38" s="224"/>
      <c r="E38" s="219"/>
      <c r="F38" s="225"/>
      <c r="G38" s="225"/>
      <c r="H38" s="226"/>
      <c r="I38" s="223"/>
      <c r="J38" s="235"/>
    </row>
    <row r="39" spans="1:10" s="1" customFormat="1" ht="13.8">
      <c r="A39" s="5" t="s">
        <v>245</v>
      </c>
      <c r="B39" s="4" t="s">
        <v>118</v>
      </c>
      <c r="C39" s="4" t="s">
        <v>5</v>
      </c>
      <c r="D39" s="7" t="s">
        <v>23</v>
      </c>
      <c r="E39" s="9" t="s">
        <v>664</v>
      </c>
      <c r="F39" s="8" t="s">
        <v>3</v>
      </c>
      <c r="G39" s="8" t="s">
        <v>3</v>
      </c>
      <c r="H39" s="68" t="s">
        <v>645</v>
      </c>
      <c r="I39" s="4" t="str">
        <f>VLOOKUP(C39,WM!$A$1:$B$10,2,FALSE)</f>
        <v>WCU90+BOX</v>
      </c>
      <c r="J39" s="1" t="s">
        <v>665</v>
      </c>
    </row>
    <row r="40" spans="1:10" s="1" customFormat="1" ht="13.8">
      <c r="A40" s="5" t="s">
        <v>246</v>
      </c>
      <c r="B40" s="4" t="s">
        <v>119</v>
      </c>
      <c r="C40" s="4" t="s">
        <v>6</v>
      </c>
      <c r="D40" s="7" t="s">
        <v>23</v>
      </c>
      <c r="E40" s="9" t="s">
        <v>664</v>
      </c>
      <c r="F40" s="8" t="s">
        <v>3</v>
      </c>
      <c r="G40" s="8" t="s">
        <v>3</v>
      </c>
      <c r="H40" s="68" t="s">
        <v>645</v>
      </c>
      <c r="I40" s="4" t="str">
        <f>VLOOKUP(C40,WM!$A$1:$B$10,2,FALSE)</f>
        <v>WCU115+BOX</v>
      </c>
      <c r="J40" s="1" t="s">
        <v>665</v>
      </c>
    </row>
    <row r="41" spans="1:10" s="1" customFormat="1" ht="13.8">
      <c r="A41" s="5" t="s">
        <v>247</v>
      </c>
      <c r="B41" s="4" t="s">
        <v>120</v>
      </c>
      <c r="C41" s="4" t="s">
        <v>6</v>
      </c>
      <c r="D41" s="7" t="s">
        <v>23</v>
      </c>
      <c r="E41" s="9" t="s">
        <v>664</v>
      </c>
      <c r="F41" s="8" t="s">
        <v>3</v>
      </c>
      <c r="G41" s="8" t="s">
        <v>3</v>
      </c>
      <c r="H41" s="68" t="s">
        <v>645</v>
      </c>
      <c r="I41" s="4" t="str">
        <f>VLOOKUP(C41,WM!$A$1:$B$10,2,FALSE)</f>
        <v>WCU115+BOX</v>
      </c>
      <c r="J41" s="1" t="s">
        <v>665</v>
      </c>
    </row>
    <row r="42" spans="1:10" s="1" customFormat="1" ht="13.8">
      <c r="A42" s="5" t="s">
        <v>248</v>
      </c>
      <c r="B42" s="171" t="s">
        <v>104</v>
      </c>
      <c r="C42" s="171" t="s">
        <v>8</v>
      </c>
      <c r="D42" s="172" t="s">
        <v>37</v>
      </c>
      <c r="E42" s="173" t="s">
        <v>664</v>
      </c>
      <c r="F42" s="174" t="s">
        <v>3</v>
      </c>
      <c r="G42" s="174" t="s">
        <v>3</v>
      </c>
      <c r="H42" s="175" t="s">
        <v>645</v>
      </c>
      <c r="I42" s="171" t="str">
        <f>VLOOKUP(C42,WM!$A$1:$B$10,2,FALSE)</f>
        <v>WCU200+BOX</v>
      </c>
      <c r="J42" s="1" t="s">
        <v>665</v>
      </c>
    </row>
    <row r="43" spans="1:10" s="3" customFormat="1" ht="13.8">
      <c r="A43" s="222" t="s">
        <v>1885</v>
      </c>
      <c r="B43" s="236"/>
      <c r="C43" s="236"/>
      <c r="D43" s="237"/>
      <c r="E43" s="238"/>
      <c r="F43" s="239"/>
      <c r="G43" s="239"/>
      <c r="H43" s="240"/>
      <c r="I43" s="236"/>
    </row>
    <row r="44" spans="1:10" s="1" customFormat="1" ht="13.8">
      <c r="A44" s="201" t="s">
        <v>1813</v>
      </c>
      <c r="B44" s="210" t="s">
        <v>1869</v>
      </c>
      <c r="C44" s="201" t="s">
        <v>5</v>
      </c>
      <c r="D44" s="203" t="s">
        <v>23</v>
      </c>
      <c r="E44" s="201" t="s">
        <v>664</v>
      </c>
      <c r="F44" s="204" t="s">
        <v>3</v>
      </c>
      <c r="G44" s="204" t="s">
        <v>3</v>
      </c>
      <c r="H44" s="205" t="s">
        <v>645</v>
      </c>
      <c r="I44" s="201" t="str">
        <f>VLOOKUP(C44,WM!$A$1:$B$10,2,FALSE)</f>
        <v>WCU90+BOX</v>
      </c>
      <c r="J44" s="201" t="s">
        <v>665</v>
      </c>
    </row>
    <row r="45" spans="1:10" ht="13.8">
      <c r="A45" s="201" t="s">
        <v>1717</v>
      </c>
      <c r="B45" s="201" t="s">
        <v>1733</v>
      </c>
      <c r="C45" s="201" t="s">
        <v>6</v>
      </c>
      <c r="D45" s="203" t="s">
        <v>23</v>
      </c>
      <c r="E45" s="201" t="s">
        <v>664</v>
      </c>
      <c r="F45" s="204" t="s">
        <v>3</v>
      </c>
      <c r="G45" s="204" t="s">
        <v>3</v>
      </c>
      <c r="H45" s="205" t="s">
        <v>645</v>
      </c>
      <c r="I45" s="201" t="str">
        <f>VLOOKUP(C45,WM!$A$1:$B$10,2,FALSE)</f>
        <v>WCU115+BOX</v>
      </c>
      <c r="J45" s="201" t="s">
        <v>665</v>
      </c>
    </row>
    <row r="46" spans="1:10" ht="13.8">
      <c r="A46" s="201" t="s">
        <v>1807</v>
      </c>
      <c r="B46" s="201" t="s">
        <v>1870</v>
      </c>
      <c r="C46" s="201" t="s">
        <v>6</v>
      </c>
      <c r="D46" s="203" t="s">
        <v>23</v>
      </c>
      <c r="E46" s="201" t="s">
        <v>664</v>
      </c>
      <c r="F46" s="204" t="s">
        <v>3</v>
      </c>
      <c r="G46" s="204" t="s">
        <v>3</v>
      </c>
      <c r="H46" s="205" t="s">
        <v>645</v>
      </c>
      <c r="I46" s="201" t="str">
        <f>VLOOKUP(C46,WM!$A$1:$B$10,2,FALSE)</f>
        <v>WCU115+BOX</v>
      </c>
      <c r="J46" s="201" t="s">
        <v>665</v>
      </c>
    </row>
    <row r="47" spans="1:10" ht="13.8">
      <c r="A47" s="201" t="s">
        <v>1718</v>
      </c>
      <c r="B47" s="201" t="s">
        <v>1740</v>
      </c>
      <c r="C47" s="201" t="s">
        <v>6</v>
      </c>
      <c r="D47" s="203" t="s">
        <v>23</v>
      </c>
      <c r="E47" s="201" t="s">
        <v>664</v>
      </c>
      <c r="F47" s="204" t="s">
        <v>3</v>
      </c>
      <c r="G47" s="204" t="s">
        <v>3</v>
      </c>
      <c r="H47" s="205" t="s">
        <v>645</v>
      </c>
      <c r="I47" s="201" t="str">
        <f>VLOOKUP(C47,WM!$A$1:$B$10,2,FALSE)</f>
        <v>WCU115+BOX</v>
      </c>
      <c r="J47" s="201" t="s">
        <v>665</v>
      </c>
    </row>
    <row r="48" spans="1:10" ht="13.8">
      <c r="A48" s="201" t="s">
        <v>1719</v>
      </c>
      <c r="B48" s="201" t="s">
        <v>1741</v>
      </c>
      <c r="C48" s="201" t="s">
        <v>7</v>
      </c>
      <c r="D48" s="203" t="s">
        <v>37</v>
      </c>
      <c r="E48" s="201" t="s">
        <v>664</v>
      </c>
      <c r="F48" s="204" t="s">
        <v>3</v>
      </c>
      <c r="G48" s="204" t="s">
        <v>3</v>
      </c>
      <c r="H48" s="205" t="s">
        <v>645</v>
      </c>
      <c r="I48" s="201" t="str">
        <f>VLOOKUP(C48,WM!$A$1:$B$10,2,FALSE)</f>
        <v>WCU150+BOX</v>
      </c>
      <c r="J48" s="201" t="s">
        <v>665</v>
      </c>
    </row>
    <row r="49" spans="1:10" ht="13.8">
      <c r="A49" s="201" t="s">
        <v>1720</v>
      </c>
      <c r="B49" s="201" t="s">
        <v>1871</v>
      </c>
      <c r="C49" s="210" t="s">
        <v>8</v>
      </c>
      <c r="D49" s="211" t="s">
        <v>37</v>
      </c>
      <c r="E49" s="210" t="s">
        <v>664</v>
      </c>
      <c r="F49" s="212" t="s">
        <v>3</v>
      </c>
      <c r="G49" s="212" t="s">
        <v>3</v>
      </c>
      <c r="H49" s="213" t="s">
        <v>645</v>
      </c>
      <c r="I49" s="210" t="str">
        <f>VLOOKUP(C49,WM!$A$1:$B$10,2,FALSE)</f>
        <v>WCU200+BOX</v>
      </c>
      <c r="J49" s="206" t="s">
        <v>665</v>
      </c>
    </row>
    <row r="50" spans="1:10" ht="13.8">
      <c r="A50" s="201" t="s">
        <v>1721</v>
      </c>
      <c r="B50" s="201" t="s">
        <v>1872</v>
      </c>
      <c r="C50" s="201" t="s">
        <v>103</v>
      </c>
      <c r="D50" s="203" t="s">
        <v>37</v>
      </c>
      <c r="E50" s="201" t="s">
        <v>664</v>
      </c>
      <c r="F50" s="204" t="s">
        <v>3</v>
      </c>
      <c r="G50" s="204" t="s">
        <v>3</v>
      </c>
      <c r="H50" s="205" t="s">
        <v>645</v>
      </c>
      <c r="I50" s="201" t="str">
        <f>VLOOKUP(C50,WM!$A$1:$B$10,2,FALSE)</f>
        <v>WCU250+BOX</v>
      </c>
      <c r="J50" s="207" t="s">
        <v>665</v>
      </c>
    </row>
    <row r="51" spans="1:10" ht="13.8">
      <c r="A51" s="201" t="s">
        <v>1722</v>
      </c>
      <c r="B51" s="201" t="s">
        <v>1873</v>
      </c>
      <c r="C51" s="201" t="s">
        <v>114</v>
      </c>
      <c r="D51" s="203" t="s">
        <v>51</v>
      </c>
      <c r="E51" s="201" t="s">
        <v>664</v>
      </c>
      <c r="F51" s="204" t="s">
        <v>0</v>
      </c>
      <c r="G51" s="204" t="s">
        <v>3</v>
      </c>
      <c r="H51" s="205" t="s">
        <v>644</v>
      </c>
      <c r="I51" s="201" t="str">
        <f>VLOOKUP(C51,WM!$A$1:$B$13,2,FALSE)</f>
        <v>WCU200+BOX</v>
      </c>
      <c r="J51" s="201" t="s">
        <v>666</v>
      </c>
    </row>
    <row r="52" spans="1:10" ht="13.8">
      <c r="A52" s="201" t="s">
        <v>1723</v>
      </c>
      <c r="B52" s="201" t="s">
        <v>1874</v>
      </c>
      <c r="C52" s="201" t="s">
        <v>112</v>
      </c>
      <c r="D52" s="203" t="s">
        <v>51</v>
      </c>
      <c r="E52" s="201" t="s">
        <v>664</v>
      </c>
      <c r="F52" s="204" t="s">
        <v>0</v>
      </c>
      <c r="G52" s="204" t="s">
        <v>3</v>
      </c>
      <c r="H52" s="205" t="s">
        <v>644</v>
      </c>
      <c r="I52" s="201" t="str">
        <f>VLOOKUP(C52,WM!$A$1:$B$13,2,FALSE)</f>
        <v>WCU250+BOX</v>
      </c>
      <c r="J52" s="201" t="s">
        <v>666</v>
      </c>
    </row>
    <row r="53" spans="1:10" ht="13.8">
      <c r="A53" s="201" t="s">
        <v>1729</v>
      </c>
      <c r="B53" s="202"/>
      <c r="C53" s="202"/>
      <c r="D53" s="202"/>
      <c r="E53" s="202"/>
      <c r="F53" s="202"/>
      <c r="G53" s="202"/>
      <c r="H53" s="202"/>
      <c r="I53" s="202"/>
      <c r="J53" s="202"/>
    </row>
    <row r="54" spans="1:10" s="230" customFormat="1" ht="13.8">
      <c r="A54" s="220" t="s">
        <v>1886</v>
      </c>
      <c r="B54" s="241"/>
      <c r="C54" s="241"/>
      <c r="D54" s="241"/>
      <c r="E54" s="241"/>
      <c r="F54" s="241"/>
      <c r="G54" s="241"/>
      <c r="H54" s="241"/>
      <c r="I54" s="241"/>
      <c r="J54" s="241"/>
    </row>
    <row r="55" spans="1:10" ht="13.8">
      <c r="A55" s="9" t="s">
        <v>1730</v>
      </c>
      <c r="B55" s="9" t="s">
        <v>1875</v>
      </c>
      <c r="C55" s="9" t="s">
        <v>6</v>
      </c>
      <c r="D55" s="10" t="s">
        <v>23</v>
      </c>
      <c r="E55" s="9" t="s">
        <v>664</v>
      </c>
      <c r="F55" s="11" t="s">
        <v>3</v>
      </c>
      <c r="G55" s="11" t="s">
        <v>3</v>
      </c>
      <c r="H55" s="208" t="s">
        <v>645</v>
      </c>
      <c r="I55" s="9" t="str">
        <f>VLOOKUP(C55,WM!$A$1:$B$10,2,FALSE)</f>
        <v>WCU115+BOX</v>
      </c>
      <c r="J55" s="9" t="s">
        <v>665</v>
      </c>
    </row>
    <row r="56" spans="1:10" ht="13.8">
      <c r="A56" s="9" t="s">
        <v>1731</v>
      </c>
      <c r="B56" s="9" t="s">
        <v>1876</v>
      </c>
      <c r="C56" s="9" t="s">
        <v>6</v>
      </c>
      <c r="D56" s="10" t="s">
        <v>23</v>
      </c>
      <c r="E56" s="9" t="s">
        <v>664</v>
      </c>
      <c r="F56" s="11" t="s">
        <v>3</v>
      </c>
      <c r="G56" s="11" t="s">
        <v>3</v>
      </c>
      <c r="H56" s="208" t="s">
        <v>645</v>
      </c>
      <c r="I56" s="9" t="str">
        <f>VLOOKUP(C56,WM!$A$1:$B$10,2,FALSE)</f>
        <v>WCU115+BOX</v>
      </c>
      <c r="J56" s="9" t="s">
        <v>665</v>
      </c>
    </row>
    <row r="57" spans="1:10" ht="13.8">
      <c r="A57" s="9" t="s">
        <v>1732</v>
      </c>
      <c r="B57" s="9" t="s">
        <v>1877</v>
      </c>
      <c r="C57" s="9" t="s">
        <v>6</v>
      </c>
      <c r="D57" s="10" t="s">
        <v>23</v>
      </c>
      <c r="E57" s="9" t="s">
        <v>664</v>
      </c>
      <c r="F57" s="11" t="s">
        <v>3</v>
      </c>
      <c r="G57" s="11" t="s">
        <v>3</v>
      </c>
      <c r="H57" s="208" t="s">
        <v>645</v>
      </c>
      <c r="I57" s="9" t="str">
        <f>VLOOKUP(C57,WM!$A$1:$B$10,2,FALSE)</f>
        <v>WCU115+BOX</v>
      </c>
      <c r="J57" s="9" t="s">
        <v>665</v>
      </c>
    </row>
    <row r="58" spans="1:10" ht="13.8">
      <c r="A58" s="9" t="s">
        <v>1724</v>
      </c>
      <c r="B58" s="9" t="s">
        <v>1878</v>
      </c>
      <c r="C58" s="9" t="s">
        <v>7</v>
      </c>
      <c r="D58" s="10" t="s">
        <v>37</v>
      </c>
      <c r="E58" s="9" t="s">
        <v>664</v>
      </c>
      <c r="F58" s="11" t="s">
        <v>3</v>
      </c>
      <c r="G58" s="11" t="s">
        <v>3</v>
      </c>
      <c r="H58" s="208" t="s">
        <v>645</v>
      </c>
      <c r="I58" s="9" t="str">
        <f>VLOOKUP(C58,WM!$A$1:$B$10,2,FALSE)</f>
        <v>WCU150+BOX</v>
      </c>
      <c r="J58" s="9" t="s">
        <v>665</v>
      </c>
    </row>
    <row r="59" spans="1:10" ht="13.8">
      <c r="A59" s="9" t="s">
        <v>1725</v>
      </c>
      <c r="B59" s="9" t="s">
        <v>1879</v>
      </c>
      <c r="C59" s="173" t="s">
        <v>8</v>
      </c>
      <c r="D59" s="214" t="s">
        <v>37</v>
      </c>
      <c r="E59" s="173" t="s">
        <v>664</v>
      </c>
      <c r="F59" s="215" t="s">
        <v>3</v>
      </c>
      <c r="G59" s="215" t="s">
        <v>3</v>
      </c>
      <c r="H59" s="216" t="s">
        <v>645</v>
      </c>
      <c r="I59" s="173" t="str">
        <f>VLOOKUP(C59,WM!$A$1:$B$10,2,FALSE)</f>
        <v>WCU200+BOX</v>
      </c>
      <c r="J59" s="217" t="s">
        <v>665</v>
      </c>
    </row>
    <row r="60" spans="1:10" ht="13.8">
      <c r="A60" s="9" t="s">
        <v>1726</v>
      </c>
      <c r="B60" s="9" t="s">
        <v>1880</v>
      </c>
      <c r="C60" s="9" t="s">
        <v>103</v>
      </c>
      <c r="D60" s="10" t="s">
        <v>37</v>
      </c>
      <c r="E60" s="9" t="s">
        <v>664</v>
      </c>
      <c r="F60" s="11" t="s">
        <v>3</v>
      </c>
      <c r="G60" s="11" t="s">
        <v>3</v>
      </c>
      <c r="H60" s="208" t="s">
        <v>645</v>
      </c>
      <c r="I60" s="9" t="str">
        <f>VLOOKUP(C60,WM!$A$1:$B$10,2,FALSE)</f>
        <v>WCU250+BOX</v>
      </c>
      <c r="J60" s="209" t="s">
        <v>665</v>
      </c>
    </row>
    <row r="61" spans="1:10" ht="13.8">
      <c r="A61" s="9" t="s">
        <v>1727</v>
      </c>
      <c r="B61" s="9" t="s">
        <v>1881</v>
      </c>
      <c r="C61" s="9" t="s">
        <v>49</v>
      </c>
      <c r="D61" s="10" t="s">
        <v>51</v>
      </c>
      <c r="E61" s="9" t="s">
        <v>664</v>
      </c>
      <c r="F61" s="11" t="s">
        <v>0</v>
      </c>
      <c r="G61" s="11" t="s">
        <v>3</v>
      </c>
      <c r="H61" s="208" t="s">
        <v>644</v>
      </c>
      <c r="I61" s="9" t="str">
        <f>VLOOKUP(C61,WM!$A$1:$B$13,2,FALSE)</f>
        <v>WCU150+BOX</v>
      </c>
      <c r="J61" s="9" t="s">
        <v>666</v>
      </c>
    </row>
    <row r="62" spans="1:10" ht="13.8">
      <c r="A62" s="9" t="s">
        <v>1728</v>
      </c>
      <c r="B62" s="9" t="s">
        <v>1882</v>
      </c>
      <c r="C62" s="9" t="s">
        <v>112</v>
      </c>
      <c r="D62" s="10" t="s">
        <v>51</v>
      </c>
      <c r="E62" s="9" t="s">
        <v>664</v>
      </c>
      <c r="F62" s="11" t="s">
        <v>0</v>
      </c>
      <c r="G62" s="11" t="s">
        <v>3</v>
      </c>
      <c r="H62" s="208" t="s">
        <v>644</v>
      </c>
      <c r="I62" s="9" t="str">
        <f>VLOOKUP(C62,WM!$A$1:$B$13,2,FALSE)</f>
        <v>WCU250+BOX</v>
      </c>
      <c r="J62" s="9" t="s">
        <v>666</v>
      </c>
    </row>
    <row r="63" spans="1:10" s="230" customFormat="1" ht="13.8">
      <c r="A63" s="219" t="s">
        <v>1887</v>
      </c>
      <c r="B63" s="219"/>
      <c r="C63" s="219"/>
      <c r="D63" s="231"/>
      <c r="E63" s="219"/>
      <c r="F63" s="232"/>
      <c r="G63" s="232"/>
      <c r="H63" s="233"/>
      <c r="I63" s="219"/>
      <c r="J63" s="219"/>
    </row>
    <row r="64" spans="1:10" ht="13.8">
      <c r="A64" s="201" t="s">
        <v>1817</v>
      </c>
      <c r="B64" s="201" t="s">
        <v>1846</v>
      </c>
      <c r="C64" s="201" t="s">
        <v>5</v>
      </c>
      <c r="D64" s="203" t="s">
        <v>23</v>
      </c>
      <c r="E64" s="201" t="s">
        <v>664</v>
      </c>
      <c r="F64" s="204" t="s">
        <v>3</v>
      </c>
      <c r="G64" s="204" t="s">
        <v>3</v>
      </c>
      <c r="H64" s="205" t="s">
        <v>645</v>
      </c>
      <c r="I64" s="201" t="str">
        <f>VLOOKUP(C64,WM!$A$1:$B$10,2,FALSE)</f>
        <v>WCU90+BOX</v>
      </c>
      <c r="J64" s="201" t="s">
        <v>665</v>
      </c>
    </row>
    <row r="65" spans="1:10" ht="13.8">
      <c r="A65" s="201" t="s">
        <v>1818</v>
      </c>
      <c r="B65" s="201" t="s">
        <v>1847</v>
      </c>
      <c r="C65" s="201" t="s">
        <v>6</v>
      </c>
      <c r="D65" s="203" t="s">
        <v>23</v>
      </c>
      <c r="E65" s="201" t="s">
        <v>664</v>
      </c>
      <c r="F65" s="204" t="s">
        <v>3</v>
      </c>
      <c r="G65" s="204" t="s">
        <v>3</v>
      </c>
      <c r="H65" s="205" t="s">
        <v>645</v>
      </c>
      <c r="I65" s="201" t="str">
        <f>VLOOKUP(C65,WM!$A$1:$B$10,2,FALSE)</f>
        <v>WCU115+BOX</v>
      </c>
      <c r="J65" s="201" t="s">
        <v>665</v>
      </c>
    </row>
    <row r="66" spans="1:10" ht="13.8">
      <c r="A66" s="201" t="s">
        <v>1819</v>
      </c>
      <c r="B66" s="201" t="s">
        <v>1848</v>
      </c>
      <c r="C66" s="201" t="s">
        <v>6</v>
      </c>
      <c r="D66" s="203" t="s">
        <v>23</v>
      </c>
      <c r="E66" s="201" t="s">
        <v>664</v>
      </c>
      <c r="F66" s="204" t="s">
        <v>3</v>
      </c>
      <c r="G66" s="204" t="s">
        <v>3</v>
      </c>
      <c r="H66" s="205" t="s">
        <v>645</v>
      </c>
      <c r="I66" s="201" t="str">
        <f>VLOOKUP(C66,WM!$A$1:$B$10,2,FALSE)</f>
        <v>WCU115+BOX</v>
      </c>
      <c r="J66" s="201" t="s">
        <v>665</v>
      </c>
    </row>
    <row r="67" spans="1:10" ht="13.8">
      <c r="A67" s="201" t="s">
        <v>1820</v>
      </c>
      <c r="B67" s="201" t="s">
        <v>1849</v>
      </c>
      <c r="C67" s="201" t="s">
        <v>7</v>
      </c>
      <c r="D67" s="203" t="s">
        <v>37</v>
      </c>
      <c r="E67" s="201" t="s">
        <v>664</v>
      </c>
      <c r="F67" s="204" t="s">
        <v>3</v>
      </c>
      <c r="G67" s="204" t="s">
        <v>3</v>
      </c>
      <c r="H67" s="205" t="s">
        <v>645</v>
      </c>
      <c r="I67" s="201" t="str">
        <f>VLOOKUP(C67,WM!$A$1:$B$10,2,FALSE)</f>
        <v>WCU150+BOX</v>
      </c>
      <c r="J67" s="201" t="s">
        <v>665</v>
      </c>
    </row>
    <row r="68" spans="1:10" ht="13.8">
      <c r="A68" s="201" t="s">
        <v>1821</v>
      </c>
      <c r="B68" s="201" t="s">
        <v>1850</v>
      </c>
      <c r="C68" s="201" t="s">
        <v>8</v>
      </c>
      <c r="D68" s="203" t="s">
        <v>37</v>
      </c>
      <c r="E68" s="201" t="s">
        <v>664</v>
      </c>
      <c r="F68" s="204" t="s">
        <v>3</v>
      </c>
      <c r="G68" s="204" t="s">
        <v>3</v>
      </c>
      <c r="H68" s="205" t="s">
        <v>645</v>
      </c>
      <c r="I68" s="201" t="str">
        <f>VLOOKUP(C68,WM!$A$1:$B$10,2,FALSE)</f>
        <v>WCU200+BOX</v>
      </c>
      <c r="J68" s="201" t="s">
        <v>665</v>
      </c>
    </row>
    <row r="69" spans="1:10" ht="13.8">
      <c r="A69" s="201" t="s">
        <v>1822</v>
      </c>
      <c r="B69" s="201" t="s">
        <v>1851</v>
      </c>
      <c r="C69" s="201" t="s">
        <v>103</v>
      </c>
      <c r="D69" s="203" t="s">
        <v>37</v>
      </c>
      <c r="E69" s="201" t="s">
        <v>664</v>
      </c>
      <c r="F69" s="204" t="s">
        <v>3</v>
      </c>
      <c r="G69" s="204" t="s">
        <v>3</v>
      </c>
      <c r="H69" s="205" t="s">
        <v>645</v>
      </c>
      <c r="I69" s="201" t="str">
        <f>VLOOKUP(C69,WM!$A$1:$B$10,2,FALSE)</f>
        <v>WCU250+BOX</v>
      </c>
      <c r="J69" s="201" t="s">
        <v>665</v>
      </c>
    </row>
    <row r="70" spans="1:10" ht="13.8">
      <c r="A70" s="201" t="s">
        <v>1823</v>
      </c>
      <c r="B70" s="201" t="s">
        <v>1852</v>
      </c>
      <c r="C70" s="201" t="s">
        <v>49</v>
      </c>
      <c r="D70" s="203" t="s">
        <v>51</v>
      </c>
      <c r="E70" s="201" t="s">
        <v>664</v>
      </c>
      <c r="F70" s="204" t="s">
        <v>0</v>
      </c>
      <c r="G70" s="204" t="s">
        <v>3</v>
      </c>
      <c r="H70" s="205" t="s">
        <v>644</v>
      </c>
      <c r="I70" s="201" t="str">
        <f>VLOOKUP($C$49,WM!$1:$1048576,2,FALSE)</f>
        <v>WCU200+BOX</v>
      </c>
      <c r="J70" s="201" t="s">
        <v>666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9"/>
  <sheetViews>
    <sheetView workbookViewId="0">
      <selection activeCell="C7" sqref="C7"/>
    </sheetView>
  </sheetViews>
  <sheetFormatPr defaultRowHeight="13.2"/>
  <cols>
    <col min="1" max="1" width="14.6640625" bestFit="1" customWidth="1"/>
    <col min="2" max="2" width="11" bestFit="1" customWidth="1"/>
    <col min="3" max="4" width="9.21875" bestFit="1" customWidth="1"/>
    <col min="5" max="5" width="4.33203125" bestFit="1" customWidth="1"/>
    <col min="6" max="6" width="9.21875" bestFit="1" customWidth="1"/>
    <col min="7" max="7" width="4.33203125" bestFit="1" customWidth="1"/>
    <col min="8" max="8" width="5.44140625" customWidth="1"/>
    <col min="9" max="9" width="10.77734375" bestFit="1" customWidth="1"/>
    <col min="10" max="10" width="11.21875" bestFit="1" customWidth="1"/>
  </cols>
  <sheetData>
    <row r="1" spans="1:12" ht="31.2">
      <c r="A1" s="42" t="s">
        <v>208</v>
      </c>
      <c r="B1" s="43" t="s">
        <v>61</v>
      </c>
      <c r="C1" s="44" t="s">
        <v>60</v>
      </c>
      <c r="D1" s="45" t="s">
        <v>59</v>
      </c>
      <c r="E1" s="44" t="s">
        <v>64</v>
      </c>
      <c r="F1" s="46" t="s">
        <v>62</v>
      </c>
      <c r="G1" s="47" t="s">
        <v>63</v>
      </c>
      <c r="J1" s="48"/>
    </row>
    <row r="2" spans="1:12" ht="13.8">
      <c r="A2" s="49" t="s">
        <v>307</v>
      </c>
      <c r="B2" s="62" t="s">
        <v>1743</v>
      </c>
      <c r="C2" s="38" t="s">
        <v>8</v>
      </c>
      <c r="D2" s="39" t="s">
        <v>53</v>
      </c>
      <c r="E2" s="9" t="s">
        <v>664</v>
      </c>
      <c r="F2" s="38" t="s">
        <v>3</v>
      </c>
      <c r="G2" s="38" t="s">
        <v>3</v>
      </c>
      <c r="H2" s="38" t="s">
        <v>1751</v>
      </c>
      <c r="I2" s="68" t="s">
        <v>648</v>
      </c>
      <c r="J2" s="4" t="str">
        <f>VLOOKUP(C2,WM!$A$1:$B$16,2,FALSE)</f>
        <v>WCU200+BOX</v>
      </c>
      <c r="K2" s="4" t="s">
        <v>666</v>
      </c>
      <c r="L2" s="118" t="s">
        <v>0</v>
      </c>
    </row>
    <row r="3" spans="1:12" ht="13.8">
      <c r="A3" s="49" t="s">
        <v>308</v>
      </c>
      <c r="B3" s="62" t="s">
        <v>1744</v>
      </c>
      <c r="C3" s="38" t="s">
        <v>8</v>
      </c>
      <c r="D3" s="39" t="s">
        <v>53</v>
      </c>
      <c r="E3" s="9" t="s">
        <v>664</v>
      </c>
      <c r="F3" s="38" t="s">
        <v>3</v>
      </c>
      <c r="G3" s="38" t="s">
        <v>3</v>
      </c>
      <c r="H3" s="38" t="s">
        <v>1751</v>
      </c>
      <c r="I3" s="68" t="s">
        <v>648</v>
      </c>
      <c r="J3" s="4" t="str">
        <f>VLOOKUP(C3,WM!$A$1:$B$16,2,FALSE)</f>
        <v>WCU200+BOX</v>
      </c>
      <c r="K3" s="4" t="s">
        <v>666</v>
      </c>
      <c r="L3" s="118" t="s">
        <v>0</v>
      </c>
    </row>
    <row r="4" spans="1:12" ht="13.8">
      <c r="A4" s="49" t="s">
        <v>343</v>
      </c>
      <c r="B4" s="62" t="s">
        <v>1745</v>
      </c>
      <c r="C4" s="38" t="s">
        <v>49</v>
      </c>
      <c r="D4" s="39" t="s">
        <v>51</v>
      </c>
      <c r="E4" s="9" t="s">
        <v>664</v>
      </c>
      <c r="F4" s="38" t="s">
        <v>3</v>
      </c>
      <c r="G4" s="38" t="s">
        <v>3</v>
      </c>
      <c r="H4" s="38" t="s">
        <v>1751</v>
      </c>
      <c r="I4" s="68" t="s">
        <v>648</v>
      </c>
      <c r="J4" s="4" t="str">
        <f>VLOOKUP(C4,WM!$A$1:$B$16,2,FALSE)</f>
        <v>WCU150+BOX</v>
      </c>
      <c r="K4" s="4" t="s">
        <v>666</v>
      </c>
      <c r="L4" s="118" t="s">
        <v>0</v>
      </c>
    </row>
    <row r="5" spans="1:12" ht="13.8">
      <c r="A5" s="49" t="s">
        <v>312</v>
      </c>
      <c r="B5" s="62" t="s">
        <v>1746</v>
      </c>
      <c r="C5" s="38" t="s">
        <v>49</v>
      </c>
      <c r="D5" s="39" t="s">
        <v>51</v>
      </c>
      <c r="E5" s="9" t="s">
        <v>664</v>
      </c>
      <c r="F5" s="38" t="s">
        <v>3</v>
      </c>
      <c r="G5" s="38" t="s">
        <v>3</v>
      </c>
      <c r="H5" s="38" t="s">
        <v>1751</v>
      </c>
      <c r="I5" s="68" t="s">
        <v>648</v>
      </c>
      <c r="J5" s="4" t="str">
        <f>VLOOKUP(C5,WM!$A$1:$B$16,2,FALSE)</f>
        <v>WCU150+BOX</v>
      </c>
      <c r="K5" s="4" t="s">
        <v>666</v>
      </c>
      <c r="L5" s="118" t="s">
        <v>0</v>
      </c>
    </row>
    <row r="6" spans="1:12" ht="13.8">
      <c r="A6" s="49" t="s">
        <v>316</v>
      </c>
      <c r="B6" s="62" t="s">
        <v>1747</v>
      </c>
      <c r="C6" s="38" t="s">
        <v>114</v>
      </c>
      <c r="D6" s="39" t="s">
        <v>51</v>
      </c>
      <c r="E6" s="9" t="s">
        <v>664</v>
      </c>
      <c r="F6" s="38" t="s">
        <v>3</v>
      </c>
      <c r="G6" s="38" t="s">
        <v>3</v>
      </c>
      <c r="H6" s="38" t="s">
        <v>1751</v>
      </c>
      <c r="I6" s="68" t="s">
        <v>648</v>
      </c>
      <c r="J6" s="4" t="str">
        <f>VLOOKUP(C6,WM!$A$1:$B$16,2,FALSE)</f>
        <v>WCU200+BOX</v>
      </c>
      <c r="K6" s="4" t="s">
        <v>666</v>
      </c>
      <c r="L6" s="118" t="s">
        <v>0</v>
      </c>
    </row>
    <row r="7" spans="1:12" ht="13.8">
      <c r="A7" s="49" t="s">
        <v>317</v>
      </c>
      <c r="B7" s="62" t="s">
        <v>1748</v>
      </c>
      <c r="C7" s="38" t="s">
        <v>114</v>
      </c>
      <c r="D7" s="39" t="s">
        <v>51</v>
      </c>
      <c r="E7" s="9" t="s">
        <v>664</v>
      </c>
      <c r="F7" s="38" t="s">
        <v>3</v>
      </c>
      <c r="G7" s="38" t="s">
        <v>3</v>
      </c>
      <c r="H7" s="38" t="s">
        <v>1751</v>
      </c>
      <c r="I7" s="68" t="s">
        <v>648</v>
      </c>
      <c r="J7" s="4" t="str">
        <f>VLOOKUP(C7,WM!$A$1:$B$16,2,FALSE)</f>
        <v>WCU200+BOX</v>
      </c>
      <c r="K7" s="4" t="s">
        <v>666</v>
      </c>
      <c r="L7" s="118" t="s">
        <v>0</v>
      </c>
    </row>
    <row r="8" spans="1:12" ht="13.8">
      <c r="A8" s="49" t="s">
        <v>471</v>
      </c>
      <c r="B8" s="62" t="s">
        <v>1749</v>
      </c>
      <c r="C8" s="38" t="s">
        <v>114</v>
      </c>
      <c r="D8" s="39" t="s">
        <v>51</v>
      </c>
      <c r="E8" s="9" t="s">
        <v>664</v>
      </c>
      <c r="F8" s="38" t="s">
        <v>3</v>
      </c>
      <c r="G8" s="38" t="s">
        <v>3</v>
      </c>
      <c r="H8" s="38" t="s">
        <v>1751</v>
      </c>
      <c r="I8" s="68" t="s">
        <v>648</v>
      </c>
      <c r="J8" s="4" t="str">
        <f>VLOOKUP(C8,WM!$A$1:$B$16,2,FALSE)</f>
        <v>WCU200+BOX</v>
      </c>
      <c r="K8" s="4" t="s">
        <v>666</v>
      </c>
      <c r="L8" s="118" t="s">
        <v>0</v>
      </c>
    </row>
    <row r="9" spans="1:12" ht="13.8">
      <c r="A9" s="49" t="s">
        <v>472</v>
      </c>
      <c r="B9" s="62" t="s">
        <v>1750</v>
      </c>
      <c r="C9" s="38" t="s">
        <v>114</v>
      </c>
      <c r="D9" s="39" t="s">
        <v>51</v>
      </c>
      <c r="E9" s="9" t="s">
        <v>664</v>
      </c>
      <c r="F9" s="38" t="s">
        <v>3</v>
      </c>
      <c r="G9" s="38" t="s">
        <v>3</v>
      </c>
      <c r="H9" s="38" t="s">
        <v>1751</v>
      </c>
      <c r="I9" s="68" t="s">
        <v>648</v>
      </c>
      <c r="J9" s="4" t="str">
        <f>VLOOKUP(C9,WM!$A$1:$B$16,2,FALSE)</f>
        <v>WCU200+BOX</v>
      </c>
      <c r="K9" s="4" t="s">
        <v>666</v>
      </c>
      <c r="L9" s="118" t="s">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9"/>
  <sheetViews>
    <sheetView workbookViewId="0">
      <selection activeCell="A3" sqref="A3"/>
    </sheetView>
  </sheetViews>
  <sheetFormatPr defaultRowHeight="13.2"/>
  <cols>
    <col min="1" max="1" width="11.21875" bestFit="1" customWidth="1"/>
    <col min="2" max="2" width="12" bestFit="1" customWidth="1"/>
    <col min="3" max="3" width="7.44140625" bestFit="1" customWidth="1"/>
    <col min="4" max="4" width="10.5546875" bestFit="1" customWidth="1"/>
    <col min="5" max="5" width="5" bestFit="1" customWidth="1"/>
    <col min="6" max="6" width="7.77734375" bestFit="1" customWidth="1"/>
    <col min="7" max="7" width="7.21875" bestFit="1" customWidth="1"/>
    <col min="8" max="8" width="10.33203125" bestFit="1" customWidth="1"/>
    <col min="9" max="9" width="11.21875" bestFit="1" customWidth="1"/>
  </cols>
  <sheetData>
    <row r="1" spans="1:10" ht="21">
      <c r="A1" s="17" t="s">
        <v>208</v>
      </c>
      <c r="B1" s="12" t="s">
        <v>61</v>
      </c>
      <c r="C1" s="13" t="s">
        <v>60</v>
      </c>
      <c r="D1" s="14" t="s">
        <v>59</v>
      </c>
      <c r="E1" s="13" t="s">
        <v>64</v>
      </c>
      <c r="F1" s="15" t="s">
        <v>62</v>
      </c>
      <c r="G1" s="16" t="s">
        <v>63</v>
      </c>
      <c r="H1" s="16"/>
    </row>
    <row r="2" spans="1:10" s="1" customFormat="1" ht="13.8">
      <c r="A2" s="5" t="s">
        <v>211</v>
      </c>
      <c r="B2" s="4" t="s">
        <v>121</v>
      </c>
      <c r="C2" s="4" t="s">
        <v>14</v>
      </c>
      <c r="D2" s="7" t="s">
        <v>12</v>
      </c>
      <c r="E2" s="9" t="s">
        <v>664</v>
      </c>
      <c r="F2" s="8" t="s">
        <v>3</v>
      </c>
      <c r="G2" s="8" t="s">
        <v>15</v>
      </c>
      <c r="H2" s="68" t="s">
        <v>645</v>
      </c>
      <c r="I2" s="4" t="str">
        <f>VLOOKUP(C2,WM!$A$1:$B$10,2,FALSE)</f>
        <v>WCU45+BOX</v>
      </c>
      <c r="J2" s="4" t="s">
        <v>665</v>
      </c>
    </row>
    <row r="3" spans="1:10" s="1" customFormat="1" ht="13.8">
      <c r="A3" s="5" t="s">
        <v>210</v>
      </c>
      <c r="B3" s="4" t="s">
        <v>122</v>
      </c>
      <c r="C3" s="4" t="s">
        <v>4</v>
      </c>
      <c r="D3" s="7" t="s">
        <v>12</v>
      </c>
      <c r="E3" s="9" t="s">
        <v>664</v>
      </c>
      <c r="F3" s="8" t="s">
        <v>3</v>
      </c>
      <c r="G3" s="8" t="s">
        <v>17</v>
      </c>
      <c r="H3" s="68" t="s">
        <v>645</v>
      </c>
      <c r="I3" s="4" t="str">
        <f>VLOOKUP(C3,WM!$A$1:$B$10,2,FALSE)</f>
        <v>WCU65+BOX</v>
      </c>
      <c r="J3" s="4" t="s">
        <v>665</v>
      </c>
    </row>
    <row r="4" spans="1:10" s="1" customFormat="1" ht="13.8">
      <c r="A4" s="5" t="s">
        <v>209</v>
      </c>
      <c r="B4" s="4" t="s">
        <v>123</v>
      </c>
      <c r="C4" s="4" t="s">
        <v>10</v>
      </c>
      <c r="D4" s="7" t="s">
        <v>12</v>
      </c>
      <c r="E4" s="9" t="s">
        <v>664</v>
      </c>
      <c r="F4" s="8" t="s">
        <v>3</v>
      </c>
      <c r="G4" s="8" t="s">
        <v>3</v>
      </c>
      <c r="H4" s="68" t="s">
        <v>645</v>
      </c>
      <c r="I4" s="4" t="str">
        <f>VLOOKUP(C4,WM!$A$1:$B$10,2,FALSE)</f>
        <v>WCU32+BOX</v>
      </c>
      <c r="J4" s="4" t="s">
        <v>665</v>
      </c>
    </row>
    <row r="5" spans="1:10" s="1" customFormat="1" ht="13.8">
      <c r="A5" s="5" t="s">
        <v>212</v>
      </c>
      <c r="B5" s="4" t="s">
        <v>124</v>
      </c>
      <c r="C5" s="4" t="s">
        <v>10</v>
      </c>
      <c r="D5" s="7" t="s">
        <v>12</v>
      </c>
      <c r="E5" s="9" t="s">
        <v>664</v>
      </c>
      <c r="F5" s="8" t="s">
        <v>3</v>
      </c>
      <c r="G5" s="8" t="s">
        <v>3</v>
      </c>
      <c r="H5" s="68" t="s">
        <v>645</v>
      </c>
      <c r="I5" s="4" t="str">
        <f>VLOOKUP(C5,WM!$A$1:$B$10,2,FALSE)</f>
        <v>WCU32+BOX</v>
      </c>
      <c r="J5" s="4" t="s">
        <v>665</v>
      </c>
    </row>
    <row r="6" spans="1:10" s="1" customFormat="1" ht="13.8">
      <c r="A6" s="5" t="s">
        <v>213</v>
      </c>
      <c r="B6" s="4" t="s">
        <v>125</v>
      </c>
      <c r="C6" s="4" t="s">
        <v>14</v>
      </c>
      <c r="D6" s="7" t="s">
        <v>12</v>
      </c>
      <c r="E6" s="9" t="s">
        <v>664</v>
      </c>
      <c r="F6" s="8" t="s">
        <v>3</v>
      </c>
      <c r="G6" s="8" t="s">
        <v>3</v>
      </c>
      <c r="H6" s="68" t="s">
        <v>645</v>
      </c>
      <c r="I6" s="4" t="str">
        <f>VLOOKUP(C6,WM!$A$1:$B$10,2,FALSE)</f>
        <v>WCU45+BOX</v>
      </c>
      <c r="J6" s="4" t="s">
        <v>665</v>
      </c>
    </row>
    <row r="7" spans="1:10" s="1" customFormat="1" ht="13.8">
      <c r="A7" s="5" t="s">
        <v>214</v>
      </c>
      <c r="B7" s="4" t="s">
        <v>126</v>
      </c>
      <c r="C7" s="4" t="s">
        <v>4</v>
      </c>
      <c r="D7" s="7" t="s">
        <v>12</v>
      </c>
      <c r="E7" s="9" t="s">
        <v>664</v>
      </c>
      <c r="F7" s="8" t="s">
        <v>3</v>
      </c>
      <c r="G7" s="8" t="s">
        <v>3</v>
      </c>
      <c r="H7" s="68" t="s">
        <v>645</v>
      </c>
      <c r="I7" s="4" t="str">
        <f>VLOOKUP(C7,WM!$A$1:$B$10,2,FALSE)</f>
        <v>WCU65+BOX</v>
      </c>
      <c r="J7" s="4" t="s">
        <v>665</v>
      </c>
    </row>
    <row r="8" spans="1:10" s="1" customFormat="1" ht="13.8">
      <c r="A8" s="5" t="s">
        <v>215</v>
      </c>
      <c r="B8" s="4" t="s">
        <v>127</v>
      </c>
      <c r="C8" s="4" t="s">
        <v>4</v>
      </c>
      <c r="D8" s="7" t="s">
        <v>12</v>
      </c>
      <c r="E8" s="9" t="s">
        <v>664</v>
      </c>
      <c r="F8" s="8" t="s">
        <v>3</v>
      </c>
      <c r="G8" s="8" t="s">
        <v>3</v>
      </c>
      <c r="H8" s="68" t="s">
        <v>645</v>
      </c>
      <c r="I8" s="4" t="str">
        <f>VLOOKUP(C8,WM!$A$1:$B$10,2,FALSE)</f>
        <v>WCU65+BOX</v>
      </c>
      <c r="J8" s="4" t="s">
        <v>665</v>
      </c>
    </row>
    <row r="9" spans="1:10" s="1" customFormat="1" ht="13.8">
      <c r="A9" s="5" t="s">
        <v>216</v>
      </c>
      <c r="B9" s="4" t="s">
        <v>128</v>
      </c>
      <c r="C9" s="4" t="s">
        <v>5</v>
      </c>
      <c r="D9" s="7" t="s">
        <v>23</v>
      </c>
      <c r="E9" s="9" t="s">
        <v>664</v>
      </c>
      <c r="F9" s="8" t="s">
        <v>3</v>
      </c>
      <c r="G9" s="8" t="s">
        <v>3</v>
      </c>
      <c r="H9" s="68" t="s">
        <v>645</v>
      </c>
      <c r="I9" s="4" t="str">
        <f>VLOOKUP(C9,WM!$A$1:$B$10,2,FALSE)</f>
        <v>WCU90+BOX</v>
      </c>
      <c r="J9" s="4" t="s">
        <v>665</v>
      </c>
    </row>
    <row r="10" spans="1:10" s="1" customFormat="1" ht="13.8">
      <c r="A10" s="5" t="s">
        <v>217</v>
      </c>
      <c r="B10" s="4" t="s">
        <v>129</v>
      </c>
      <c r="C10" s="4" t="s">
        <v>4</v>
      </c>
      <c r="D10" s="7" t="s">
        <v>12</v>
      </c>
      <c r="E10" s="9" t="s">
        <v>664</v>
      </c>
      <c r="F10" s="8" t="s">
        <v>3</v>
      </c>
      <c r="G10" s="8" t="s">
        <v>3</v>
      </c>
      <c r="H10" s="68" t="s">
        <v>645</v>
      </c>
      <c r="I10" s="4" t="str">
        <f>VLOOKUP(C10,WM!$A$1:$B$10,2,FALSE)</f>
        <v>WCU65+BOX</v>
      </c>
      <c r="J10" s="4" t="s">
        <v>665</v>
      </c>
    </row>
    <row r="11" spans="1:10" s="1" customFormat="1" ht="13.8">
      <c r="A11" s="5" t="s">
        <v>218</v>
      </c>
      <c r="B11" s="4" t="s">
        <v>130</v>
      </c>
      <c r="C11" s="4" t="s">
        <v>4</v>
      </c>
      <c r="D11" s="7" t="s">
        <v>12</v>
      </c>
      <c r="E11" s="9" t="s">
        <v>664</v>
      </c>
      <c r="F11" s="8" t="s">
        <v>3</v>
      </c>
      <c r="G11" s="8" t="s">
        <v>3</v>
      </c>
      <c r="H11" s="68" t="s">
        <v>645</v>
      </c>
      <c r="I11" s="4" t="str">
        <f>VLOOKUP(C11,WM!$A$1:$B$10,2,FALSE)</f>
        <v>WCU65+BOX</v>
      </c>
      <c r="J11" s="4" t="s">
        <v>665</v>
      </c>
    </row>
    <row r="12" spans="1:10" s="1" customFormat="1" ht="13.8">
      <c r="A12" s="5" t="s">
        <v>219</v>
      </c>
      <c r="B12" s="4" t="s">
        <v>131</v>
      </c>
      <c r="C12" s="4" t="s">
        <v>6</v>
      </c>
      <c r="D12" s="7" t="s">
        <v>23</v>
      </c>
      <c r="E12" s="9" t="s">
        <v>664</v>
      </c>
      <c r="F12" s="8" t="s">
        <v>3</v>
      </c>
      <c r="G12" s="8" t="s">
        <v>3</v>
      </c>
      <c r="H12" s="68" t="s">
        <v>645</v>
      </c>
      <c r="I12" s="4" t="str">
        <f>VLOOKUP(C12,WM!$A$1:$B$10,2,FALSE)</f>
        <v>WCU115+BOX</v>
      </c>
      <c r="J12" s="4" t="s">
        <v>665</v>
      </c>
    </row>
    <row r="13" spans="1:10" s="1" customFormat="1" ht="13.8">
      <c r="A13" s="5" t="s">
        <v>220</v>
      </c>
      <c r="B13" s="4" t="s">
        <v>132</v>
      </c>
      <c r="C13" s="4" t="s">
        <v>6</v>
      </c>
      <c r="D13" s="7" t="s">
        <v>23</v>
      </c>
      <c r="E13" s="9" t="s">
        <v>664</v>
      </c>
      <c r="F13" s="8" t="s">
        <v>3</v>
      </c>
      <c r="G13" s="8" t="s">
        <v>3</v>
      </c>
      <c r="H13" s="68" t="s">
        <v>645</v>
      </c>
      <c r="I13" s="4" t="str">
        <f>VLOOKUP(C13,WM!$A$1:$B$10,2,FALSE)</f>
        <v>WCU115+BOX</v>
      </c>
      <c r="J13" s="4" t="s">
        <v>665</v>
      </c>
    </row>
    <row r="14" spans="1:10" s="1" customFormat="1" ht="13.8">
      <c r="A14" s="5" t="s">
        <v>221</v>
      </c>
      <c r="B14" s="4" t="s">
        <v>133</v>
      </c>
      <c r="C14" s="4" t="s">
        <v>5</v>
      </c>
      <c r="D14" s="7" t="s">
        <v>23</v>
      </c>
      <c r="E14" s="9" t="s">
        <v>664</v>
      </c>
      <c r="F14" s="8" t="s">
        <v>3</v>
      </c>
      <c r="G14" s="8" t="s">
        <v>3</v>
      </c>
      <c r="H14" s="68" t="s">
        <v>645</v>
      </c>
      <c r="I14" s="4" t="str">
        <f>VLOOKUP(C14,WM!$A$1:$B$10,2,FALSE)</f>
        <v>WCU90+BOX</v>
      </c>
      <c r="J14" s="4" t="s">
        <v>665</v>
      </c>
    </row>
    <row r="15" spans="1:10" s="1" customFormat="1" ht="13.8">
      <c r="A15" s="5" t="s">
        <v>222</v>
      </c>
      <c r="B15" s="4" t="s">
        <v>134</v>
      </c>
      <c r="C15" s="4" t="s">
        <v>5</v>
      </c>
      <c r="D15" s="7" t="s">
        <v>23</v>
      </c>
      <c r="E15" s="9" t="s">
        <v>664</v>
      </c>
      <c r="F15" s="8" t="s">
        <v>3</v>
      </c>
      <c r="G15" s="8" t="s">
        <v>3</v>
      </c>
      <c r="H15" s="68" t="s">
        <v>645</v>
      </c>
      <c r="I15" s="4" t="str">
        <f>VLOOKUP(C15,WM!$A$1:$B$10,2,FALSE)</f>
        <v>WCU90+BOX</v>
      </c>
      <c r="J15" s="4" t="s">
        <v>665</v>
      </c>
    </row>
    <row r="16" spans="1:10" s="1" customFormat="1" ht="13.8">
      <c r="A16" s="5" t="s">
        <v>250</v>
      </c>
      <c r="B16" s="4" t="s">
        <v>135</v>
      </c>
      <c r="C16" s="4" t="s">
        <v>4</v>
      </c>
      <c r="D16" s="7" t="s">
        <v>12</v>
      </c>
      <c r="E16" s="9" t="s">
        <v>664</v>
      </c>
      <c r="F16" s="8" t="s">
        <v>3</v>
      </c>
      <c r="G16" s="8" t="s">
        <v>3</v>
      </c>
      <c r="H16" s="68" t="s">
        <v>645</v>
      </c>
      <c r="I16" s="4" t="str">
        <f>VLOOKUP(C16,WM!$A$1:$B$10,2,FALSE)</f>
        <v>WCU65+BOX</v>
      </c>
      <c r="J16" s="4" t="s">
        <v>665</v>
      </c>
    </row>
    <row r="17" spans="1:10" s="1" customFormat="1" ht="13.8">
      <c r="A17" s="5" t="s">
        <v>251</v>
      </c>
      <c r="B17" s="4" t="s">
        <v>136</v>
      </c>
      <c r="C17" s="4" t="s">
        <v>4</v>
      </c>
      <c r="D17" s="7" t="s">
        <v>12</v>
      </c>
      <c r="E17" s="9" t="s">
        <v>664</v>
      </c>
      <c r="F17" s="8" t="s">
        <v>3</v>
      </c>
      <c r="G17" s="8" t="s">
        <v>17</v>
      </c>
      <c r="H17" s="68" t="s">
        <v>645</v>
      </c>
      <c r="I17" s="4" t="str">
        <f>VLOOKUP(C17,WM!$A$1:$B$10,2,FALSE)</f>
        <v>WCU65+BOX</v>
      </c>
      <c r="J17" s="4" t="s">
        <v>665</v>
      </c>
    </row>
    <row r="18" spans="1:10" s="1" customFormat="1" ht="13.8">
      <c r="A18" s="5" t="s">
        <v>225</v>
      </c>
      <c r="B18" s="4" t="s">
        <v>137</v>
      </c>
      <c r="C18" s="4" t="s">
        <v>7</v>
      </c>
      <c r="D18" s="7" t="s">
        <v>37</v>
      </c>
      <c r="E18" s="9" t="s">
        <v>664</v>
      </c>
      <c r="F18" s="8" t="s">
        <v>3</v>
      </c>
      <c r="G18" s="8" t="s">
        <v>3</v>
      </c>
      <c r="H18" s="68" t="s">
        <v>645</v>
      </c>
      <c r="I18" s="4" t="str">
        <f>VLOOKUP(C18,WM!$A$1:$B$10,2,FALSE)</f>
        <v>WCU150+BOX</v>
      </c>
      <c r="J18" s="4" t="s">
        <v>665</v>
      </c>
    </row>
    <row r="19" spans="1:10" s="1" customFormat="1" ht="13.8">
      <c r="A19" s="5" t="s">
        <v>226</v>
      </c>
      <c r="B19" s="4" t="s">
        <v>138</v>
      </c>
      <c r="C19" s="4" t="s">
        <v>6</v>
      </c>
      <c r="D19" s="7" t="s">
        <v>23</v>
      </c>
      <c r="E19" s="9" t="s">
        <v>664</v>
      </c>
      <c r="F19" s="8" t="s">
        <v>3</v>
      </c>
      <c r="G19" s="8" t="s">
        <v>3</v>
      </c>
      <c r="H19" s="68" t="s">
        <v>645</v>
      </c>
      <c r="I19" s="4" t="str">
        <f>VLOOKUP(C19,WM!$A$1:$B$10,2,FALSE)</f>
        <v>WCU115+BOX</v>
      </c>
      <c r="J19" s="4" t="s">
        <v>665</v>
      </c>
    </row>
    <row r="20" spans="1:10" s="1" customFormat="1" ht="13.8">
      <c r="A20" s="5" t="s">
        <v>227</v>
      </c>
      <c r="B20" s="4" t="s">
        <v>139</v>
      </c>
      <c r="C20" s="4" t="s">
        <v>6</v>
      </c>
      <c r="D20" s="7" t="s">
        <v>23</v>
      </c>
      <c r="E20" s="9" t="s">
        <v>664</v>
      </c>
      <c r="F20" s="8" t="s">
        <v>3</v>
      </c>
      <c r="G20" s="8" t="s">
        <v>3</v>
      </c>
      <c r="H20" s="68" t="s">
        <v>645</v>
      </c>
      <c r="I20" s="4" t="str">
        <f>VLOOKUP(C20,WM!$A$1:$B$10,2,FALSE)</f>
        <v>WCU115+BOX</v>
      </c>
      <c r="J20" s="4" t="s">
        <v>665</v>
      </c>
    </row>
    <row r="21" spans="1:10" s="1" customFormat="1" ht="13.8">
      <c r="A21" s="5" t="s">
        <v>228</v>
      </c>
      <c r="B21" s="4" t="s">
        <v>140</v>
      </c>
      <c r="C21" s="4" t="s">
        <v>6</v>
      </c>
      <c r="D21" s="7" t="s">
        <v>23</v>
      </c>
      <c r="E21" s="9" t="s">
        <v>664</v>
      </c>
      <c r="F21" s="8" t="s">
        <v>3</v>
      </c>
      <c r="G21" s="8" t="s">
        <v>3</v>
      </c>
      <c r="H21" s="68" t="s">
        <v>645</v>
      </c>
      <c r="I21" s="4" t="str">
        <f>VLOOKUP(C21,WM!$A$1:$B$10,2,FALSE)</f>
        <v>WCU115+BOX</v>
      </c>
      <c r="J21" s="4" t="s">
        <v>665</v>
      </c>
    </row>
    <row r="22" spans="1:10" s="1" customFormat="1" ht="13.8">
      <c r="A22" s="5" t="s">
        <v>229</v>
      </c>
      <c r="B22" s="4" t="s">
        <v>141</v>
      </c>
      <c r="C22" s="4" t="s">
        <v>8</v>
      </c>
      <c r="D22" s="7" t="s">
        <v>37</v>
      </c>
      <c r="E22" s="9" t="s">
        <v>664</v>
      </c>
      <c r="F22" s="8" t="s">
        <v>3</v>
      </c>
      <c r="G22" s="8" t="s">
        <v>3</v>
      </c>
      <c r="H22" s="68" t="s">
        <v>645</v>
      </c>
      <c r="I22" s="4" t="str">
        <f>VLOOKUP(C22,WM!$A$1:$B$10,2,FALSE)</f>
        <v>WCU200+BOX</v>
      </c>
      <c r="J22" s="4" t="s">
        <v>665</v>
      </c>
    </row>
    <row r="23" spans="1:10" s="1" customFormat="1" ht="13.8">
      <c r="A23" s="5" t="s">
        <v>230</v>
      </c>
      <c r="B23" s="4" t="s">
        <v>142</v>
      </c>
      <c r="C23" s="4" t="s">
        <v>8</v>
      </c>
      <c r="D23" s="7" t="s">
        <v>37</v>
      </c>
      <c r="E23" s="9" t="s">
        <v>664</v>
      </c>
      <c r="F23" s="8" t="s">
        <v>3</v>
      </c>
      <c r="G23" s="8" t="s">
        <v>3</v>
      </c>
      <c r="H23" s="68" t="s">
        <v>645</v>
      </c>
      <c r="I23" s="4" t="str">
        <f>VLOOKUP(C23,WM!$A$1:$B$10,2,FALSE)</f>
        <v>WCU200+BOX</v>
      </c>
      <c r="J23" s="4" t="s">
        <v>665</v>
      </c>
    </row>
    <row r="24" spans="1:10" s="1" customFormat="1" ht="13.8">
      <c r="A24" s="5" t="s">
        <v>231</v>
      </c>
      <c r="B24" s="4" t="s">
        <v>143</v>
      </c>
      <c r="C24" s="4" t="s">
        <v>7</v>
      </c>
      <c r="D24" s="7" t="s">
        <v>37</v>
      </c>
      <c r="E24" s="9" t="s">
        <v>664</v>
      </c>
      <c r="F24" s="8" t="s">
        <v>3</v>
      </c>
      <c r="G24" s="8" t="s">
        <v>3</v>
      </c>
      <c r="H24" s="68" t="s">
        <v>645</v>
      </c>
      <c r="I24" s="4" t="str">
        <f>VLOOKUP(C24,WM!$A$1:$B$10,2,FALSE)</f>
        <v>WCU150+BOX</v>
      </c>
      <c r="J24" s="4" t="s">
        <v>665</v>
      </c>
    </row>
    <row r="25" spans="1:10" s="1" customFormat="1" ht="13.8">
      <c r="A25" s="5" t="s">
        <v>232</v>
      </c>
      <c r="B25" s="4" t="s">
        <v>144</v>
      </c>
      <c r="C25" s="4" t="s">
        <v>7</v>
      </c>
      <c r="D25" s="7" t="s">
        <v>37</v>
      </c>
      <c r="E25" s="9" t="s">
        <v>664</v>
      </c>
      <c r="F25" s="8" t="s">
        <v>3</v>
      </c>
      <c r="G25" s="8" t="s">
        <v>3</v>
      </c>
      <c r="H25" s="68" t="s">
        <v>645</v>
      </c>
      <c r="I25" s="4" t="str">
        <f>VLOOKUP(C25,WM!$A$1:$B$10,2,FALSE)</f>
        <v>WCU150+BOX</v>
      </c>
      <c r="J25" s="4" t="s">
        <v>665</v>
      </c>
    </row>
    <row r="26" spans="1:10" s="1" customFormat="1" ht="13.8">
      <c r="A26" s="5" t="s">
        <v>245</v>
      </c>
      <c r="B26" s="4" t="s">
        <v>145</v>
      </c>
      <c r="C26" s="4" t="s">
        <v>5</v>
      </c>
      <c r="D26" s="7" t="s">
        <v>23</v>
      </c>
      <c r="E26" s="9" t="s">
        <v>664</v>
      </c>
      <c r="F26" s="8" t="s">
        <v>3</v>
      </c>
      <c r="G26" s="8" t="s">
        <v>3</v>
      </c>
      <c r="H26" s="68" t="s">
        <v>645</v>
      </c>
      <c r="I26" s="4" t="str">
        <f>VLOOKUP(C26,WM!$A$1:$B$10,2,FALSE)</f>
        <v>WCU90+BOX</v>
      </c>
      <c r="J26" s="4" t="s">
        <v>665</v>
      </c>
    </row>
    <row r="27" spans="1:10" s="1" customFormat="1" ht="13.8">
      <c r="A27" s="19" t="s">
        <v>246</v>
      </c>
      <c r="B27" s="20" t="s">
        <v>146</v>
      </c>
      <c r="C27" s="20" t="s">
        <v>6</v>
      </c>
      <c r="D27" s="21" t="s">
        <v>23</v>
      </c>
      <c r="E27" s="9" t="s">
        <v>664</v>
      </c>
      <c r="F27" s="22" t="s">
        <v>3</v>
      </c>
      <c r="G27" s="22" t="s">
        <v>3</v>
      </c>
      <c r="H27" s="68" t="s">
        <v>645</v>
      </c>
      <c r="I27" s="4" t="str">
        <f>VLOOKUP(C27,WM!$A$1:$B$10,2,FALSE)</f>
        <v>WCU115+BOX</v>
      </c>
      <c r="J27" s="4" t="s">
        <v>665</v>
      </c>
    </row>
    <row r="28" spans="1:10" s="1" customFormat="1" ht="13.8">
      <c r="A28" s="5" t="s">
        <v>247</v>
      </c>
      <c r="B28" s="4" t="s">
        <v>147</v>
      </c>
      <c r="C28" s="4" t="s">
        <v>7</v>
      </c>
      <c r="D28" s="7" t="s">
        <v>37</v>
      </c>
      <c r="E28" s="9" t="s">
        <v>664</v>
      </c>
      <c r="F28" s="8" t="s">
        <v>3</v>
      </c>
      <c r="G28" s="8" t="s">
        <v>3</v>
      </c>
      <c r="H28" s="68" t="s">
        <v>645</v>
      </c>
      <c r="I28" s="4" t="str">
        <f>VLOOKUP(C28,WM!$A$1:$B$11,2,FALSE)</f>
        <v>WCU150+BOX</v>
      </c>
      <c r="J28" s="4" t="s">
        <v>665</v>
      </c>
    </row>
    <row r="29" spans="1:10" s="1" customFormat="1" ht="13.8">
      <c r="A29" s="5" t="s">
        <v>248</v>
      </c>
      <c r="B29" s="4" t="s">
        <v>148</v>
      </c>
      <c r="C29" s="4" t="s">
        <v>8</v>
      </c>
      <c r="D29" s="7" t="s">
        <v>37</v>
      </c>
      <c r="E29" s="9" t="s">
        <v>664</v>
      </c>
      <c r="F29" s="8" t="s">
        <v>3</v>
      </c>
      <c r="G29" s="8" t="s">
        <v>3</v>
      </c>
      <c r="H29" s="68" t="s">
        <v>645</v>
      </c>
      <c r="I29" s="4" t="str">
        <f>VLOOKUP(C29,WM!$A$1:$B$10,2,FALSE)</f>
        <v>WCU200+BOX</v>
      </c>
      <c r="J29" s="4" t="s">
        <v>665</v>
      </c>
    </row>
    <row r="30" spans="1:10" ht="13.8">
      <c r="H30" s="72"/>
      <c r="I30" s="6"/>
    </row>
    <row r="31" spans="1:10" ht="13.8">
      <c r="H31" s="72"/>
      <c r="I31" s="6"/>
    </row>
    <row r="32" spans="1:10" ht="13.8">
      <c r="H32" s="72"/>
      <c r="I32" s="6"/>
    </row>
    <row r="33" spans="8:9" ht="13.8">
      <c r="H33" s="72"/>
      <c r="I33" s="6"/>
    </row>
    <row r="34" spans="8:9" ht="13.8">
      <c r="H34" s="72"/>
      <c r="I34" s="6"/>
    </row>
    <row r="35" spans="8:9" ht="13.8">
      <c r="H35" s="72"/>
      <c r="I35" s="6"/>
    </row>
    <row r="36" spans="8:9" ht="13.8">
      <c r="H36" s="72"/>
      <c r="I36" s="6"/>
    </row>
    <row r="37" spans="8:9" ht="13.8">
      <c r="H37" s="72"/>
      <c r="I37" s="6"/>
    </row>
    <row r="38" spans="8:9" ht="13.8">
      <c r="H38" s="72"/>
      <c r="I38" s="6"/>
    </row>
    <row r="39" spans="8:9" ht="13.8">
      <c r="H39" s="72"/>
      <c r="I3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9"/>
  <sheetViews>
    <sheetView workbookViewId="0">
      <selection activeCell="A4" sqref="A4"/>
    </sheetView>
  </sheetViews>
  <sheetFormatPr defaultRowHeight="13.2"/>
  <cols>
    <col min="1" max="1" width="11.6640625" bestFit="1" customWidth="1"/>
    <col min="2" max="2" width="12" bestFit="1" customWidth="1"/>
    <col min="3" max="3" width="7.44140625" bestFit="1" customWidth="1"/>
    <col min="4" max="4" width="10.5546875" bestFit="1" customWidth="1"/>
    <col min="5" max="5" width="5" bestFit="1" customWidth="1"/>
    <col min="6" max="6" width="7.77734375" bestFit="1" customWidth="1"/>
    <col min="7" max="7" width="7.21875" bestFit="1" customWidth="1"/>
    <col min="8" max="8" width="10.33203125" bestFit="1" customWidth="1"/>
    <col min="9" max="9" width="11.21875" bestFit="1" customWidth="1"/>
  </cols>
  <sheetData>
    <row r="1" spans="1:10" ht="21">
      <c r="A1" s="17" t="s">
        <v>208</v>
      </c>
      <c r="B1" s="24" t="s">
        <v>61</v>
      </c>
      <c r="C1" s="25" t="s">
        <v>60</v>
      </c>
      <c r="D1" s="26" t="s">
        <v>59</v>
      </c>
      <c r="E1" s="25" t="s">
        <v>64</v>
      </c>
      <c r="F1" s="27" t="s">
        <v>62</v>
      </c>
      <c r="G1" s="28" t="s">
        <v>63</v>
      </c>
    </row>
    <row r="2" spans="1:10" s="1" customFormat="1" ht="13.8">
      <c r="A2" s="5" t="s">
        <v>210</v>
      </c>
      <c r="B2" s="4" t="s">
        <v>149</v>
      </c>
      <c r="C2" s="4" t="s">
        <v>14</v>
      </c>
      <c r="D2" s="7" t="s">
        <v>12</v>
      </c>
      <c r="E2" s="9" t="s">
        <v>664</v>
      </c>
      <c r="F2" s="8" t="s">
        <v>3</v>
      </c>
      <c r="G2" s="8" t="s">
        <v>17</v>
      </c>
      <c r="H2" s="68" t="s">
        <v>645</v>
      </c>
      <c r="I2" s="4" t="str">
        <f>VLOOKUP(C2,WM!$A$1:$B$10,2,FALSE)</f>
        <v>WCU45+BOX</v>
      </c>
      <c r="J2" s="75" t="s">
        <v>665</v>
      </c>
    </row>
    <row r="3" spans="1:10" s="1" customFormat="1" ht="13.8">
      <c r="A3" s="5" t="s">
        <v>209</v>
      </c>
      <c r="B3" s="4" t="s">
        <v>150</v>
      </c>
      <c r="C3" s="4" t="s">
        <v>10</v>
      </c>
      <c r="D3" s="7" t="s">
        <v>12</v>
      </c>
      <c r="E3" s="9" t="s">
        <v>664</v>
      </c>
      <c r="F3" s="8" t="s">
        <v>3</v>
      </c>
      <c r="G3" s="8" t="s">
        <v>3</v>
      </c>
      <c r="H3" s="68" t="s">
        <v>645</v>
      </c>
      <c r="I3" s="4" t="str">
        <f>VLOOKUP(C3,WM!$A$1:$B$10,2,FALSE)</f>
        <v>WCU32+BOX</v>
      </c>
      <c r="J3" s="75" t="s">
        <v>665</v>
      </c>
    </row>
    <row r="4" spans="1:10" s="1" customFormat="1" ht="13.8">
      <c r="A4" s="5" t="s">
        <v>212</v>
      </c>
      <c r="B4" s="4" t="s">
        <v>151</v>
      </c>
      <c r="C4" s="4" t="s">
        <v>10</v>
      </c>
      <c r="D4" s="7" t="s">
        <v>12</v>
      </c>
      <c r="E4" s="9" t="s">
        <v>664</v>
      </c>
      <c r="F4" s="8" t="s">
        <v>3</v>
      </c>
      <c r="G4" s="8" t="s">
        <v>3</v>
      </c>
      <c r="H4" s="68" t="s">
        <v>645</v>
      </c>
      <c r="I4" s="4" t="str">
        <f>VLOOKUP(C4,WM!$A$1:$B$10,2,FALSE)</f>
        <v>WCU32+BOX</v>
      </c>
      <c r="J4" s="75" t="s">
        <v>665</v>
      </c>
    </row>
    <row r="5" spans="1:10" s="1" customFormat="1" ht="13.8">
      <c r="A5" s="5" t="s">
        <v>213</v>
      </c>
      <c r="B5" s="4" t="s">
        <v>152</v>
      </c>
      <c r="C5" s="4" t="s">
        <v>14</v>
      </c>
      <c r="D5" s="7" t="s">
        <v>12</v>
      </c>
      <c r="E5" s="9" t="s">
        <v>664</v>
      </c>
      <c r="F5" s="8" t="s">
        <v>3</v>
      </c>
      <c r="G5" s="8" t="s">
        <v>3</v>
      </c>
      <c r="H5" s="68" t="s">
        <v>645</v>
      </c>
      <c r="I5" s="4" t="str">
        <f>VLOOKUP(C5,WM!$A$1:$B$10,2,FALSE)</f>
        <v>WCU45+BOX</v>
      </c>
      <c r="J5" s="75" t="s">
        <v>665</v>
      </c>
    </row>
    <row r="6" spans="1:10" s="1" customFormat="1" ht="13.8">
      <c r="A6" s="5" t="s">
        <v>214</v>
      </c>
      <c r="B6" s="4" t="s">
        <v>153</v>
      </c>
      <c r="C6" s="4" t="s">
        <v>4</v>
      </c>
      <c r="D6" s="7" t="s">
        <v>12</v>
      </c>
      <c r="E6" s="9" t="s">
        <v>664</v>
      </c>
      <c r="F6" s="8" t="s">
        <v>3</v>
      </c>
      <c r="G6" s="8" t="s">
        <v>3</v>
      </c>
      <c r="H6" s="68" t="s">
        <v>645</v>
      </c>
      <c r="I6" s="4" t="str">
        <f>VLOOKUP(C6,WM!$A$1:$B$10,2,FALSE)</f>
        <v>WCU65+BOX</v>
      </c>
      <c r="J6" s="75" t="s">
        <v>665</v>
      </c>
    </row>
    <row r="7" spans="1:10" s="1" customFormat="1" ht="13.8">
      <c r="A7" s="5" t="s">
        <v>215</v>
      </c>
      <c r="B7" s="4" t="s">
        <v>154</v>
      </c>
      <c r="C7" s="4" t="s">
        <v>4</v>
      </c>
      <c r="D7" s="7" t="s">
        <v>12</v>
      </c>
      <c r="E7" s="9" t="s">
        <v>664</v>
      </c>
      <c r="F7" s="8" t="s">
        <v>3</v>
      </c>
      <c r="G7" s="8" t="s">
        <v>3</v>
      </c>
      <c r="H7" s="68" t="s">
        <v>645</v>
      </c>
      <c r="I7" s="4" t="str">
        <f>VLOOKUP(C7,WM!$A$1:$B$10,2,FALSE)</f>
        <v>WCU65+BOX</v>
      </c>
      <c r="J7" s="75" t="s">
        <v>665</v>
      </c>
    </row>
    <row r="8" spans="1:10" s="1" customFormat="1" ht="13.8">
      <c r="A8" s="5" t="s">
        <v>216</v>
      </c>
      <c r="B8" s="4" t="s">
        <v>155</v>
      </c>
      <c r="C8" s="4" t="s">
        <v>5</v>
      </c>
      <c r="D8" s="7" t="s">
        <v>23</v>
      </c>
      <c r="E8" s="9" t="s">
        <v>664</v>
      </c>
      <c r="F8" s="8" t="s">
        <v>3</v>
      </c>
      <c r="G8" s="8" t="s">
        <v>3</v>
      </c>
      <c r="H8" s="68" t="s">
        <v>645</v>
      </c>
      <c r="I8" s="4" t="str">
        <f>VLOOKUP(C8,WM!$A$1:$B$10,2,FALSE)</f>
        <v>WCU90+BOX</v>
      </c>
      <c r="J8" s="75" t="s">
        <v>665</v>
      </c>
    </row>
    <row r="9" spans="1:10" s="1" customFormat="1" ht="13.8">
      <c r="A9" s="5" t="s">
        <v>217</v>
      </c>
      <c r="B9" s="4" t="s">
        <v>156</v>
      </c>
      <c r="C9" s="4" t="s">
        <v>5</v>
      </c>
      <c r="D9" s="7" t="s">
        <v>23</v>
      </c>
      <c r="E9" s="9" t="s">
        <v>664</v>
      </c>
      <c r="F9" s="8" t="s">
        <v>3</v>
      </c>
      <c r="G9" s="8" t="s">
        <v>3</v>
      </c>
      <c r="H9" s="68" t="s">
        <v>645</v>
      </c>
      <c r="I9" s="4" t="str">
        <f>VLOOKUP(C9,WM!$A$1:$B$10,2,FALSE)</f>
        <v>WCU90+BOX</v>
      </c>
      <c r="J9" s="75" t="s">
        <v>665</v>
      </c>
    </row>
    <row r="10" spans="1:10" s="1" customFormat="1" ht="13.8">
      <c r="A10" s="5" t="s">
        <v>218</v>
      </c>
      <c r="B10" s="4" t="s">
        <v>157</v>
      </c>
      <c r="C10" s="4" t="s">
        <v>4</v>
      </c>
      <c r="D10" s="7" t="s">
        <v>12</v>
      </c>
      <c r="E10" s="9" t="s">
        <v>664</v>
      </c>
      <c r="F10" s="8" t="s">
        <v>3</v>
      </c>
      <c r="G10" s="8" t="s">
        <v>3</v>
      </c>
      <c r="H10" s="68" t="s">
        <v>645</v>
      </c>
      <c r="I10" s="4" t="str">
        <f>VLOOKUP(C10,WM!$A$1:$B$10,2,FALSE)</f>
        <v>WCU65+BOX</v>
      </c>
      <c r="J10" s="75" t="s">
        <v>665</v>
      </c>
    </row>
    <row r="11" spans="1:10" s="1" customFormat="1" ht="13.8">
      <c r="A11" s="5" t="s">
        <v>219</v>
      </c>
      <c r="B11" s="4" t="s">
        <v>158</v>
      </c>
      <c r="C11" s="4" t="s">
        <v>6</v>
      </c>
      <c r="D11" s="7" t="s">
        <v>23</v>
      </c>
      <c r="E11" s="9" t="s">
        <v>664</v>
      </c>
      <c r="F11" s="8" t="s">
        <v>3</v>
      </c>
      <c r="G11" s="8" t="s">
        <v>3</v>
      </c>
      <c r="H11" s="68" t="s">
        <v>645</v>
      </c>
      <c r="I11" s="4" t="str">
        <f>VLOOKUP(C11,WM!$A$1:$B$10,2,FALSE)</f>
        <v>WCU115+BOX</v>
      </c>
      <c r="J11" s="75" t="s">
        <v>665</v>
      </c>
    </row>
    <row r="12" spans="1:10" s="1" customFormat="1" ht="13.8">
      <c r="A12" s="5" t="s">
        <v>220</v>
      </c>
      <c r="B12" s="4" t="s">
        <v>159</v>
      </c>
      <c r="C12" s="4" t="s">
        <v>6</v>
      </c>
      <c r="D12" s="7" t="s">
        <v>23</v>
      </c>
      <c r="E12" s="9" t="s">
        <v>664</v>
      </c>
      <c r="F12" s="8" t="s">
        <v>3</v>
      </c>
      <c r="G12" s="8" t="s">
        <v>3</v>
      </c>
      <c r="H12" s="68" t="s">
        <v>645</v>
      </c>
      <c r="I12" s="4" t="str">
        <f>VLOOKUP(C12,WM!$A$1:$B$10,2,FALSE)</f>
        <v>WCU115+BOX</v>
      </c>
      <c r="J12" s="75" t="s">
        <v>665</v>
      </c>
    </row>
    <row r="13" spans="1:10" s="1" customFormat="1" ht="13.8">
      <c r="A13" s="5" t="s">
        <v>221</v>
      </c>
      <c r="B13" s="4" t="s">
        <v>160</v>
      </c>
      <c r="C13" s="4" t="s">
        <v>5</v>
      </c>
      <c r="D13" s="7" t="s">
        <v>23</v>
      </c>
      <c r="E13" s="9" t="s">
        <v>664</v>
      </c>
      <c r="F13" s="8" t="s">
        <v>3</v>
      </c>
      <c r="G13" s="8" t="s">
        <v>3</v>
      </c>
      <c r="H13" s="68" t="s">
        <v>645</v>
      </c>
      <c r="I13" s="4" t="str">
        <f>VLOOKUP(C13,WM!$A$1:$B$10,2,FALSE)</f>
        <v>WCU90+BOX</v>
      </c>
      <c r="J13" s="75" t="s">
        <v>665</v>
      </c>
    </row>
    <row r="14" spans="1:10" s="1" customFormat="1" ht="13.8">
      <c r="A14" s="5" t="s">
        <v>222</v>
      </c>
      <c r="B14" s="4" t="s">
        <v>161</v>
      </c>
      <c r="C14" s="4" t="s">
        <v>5</v>
      </c>
      <c r="D14" s="7" t="s">
        <v>23</v>
      </c>
      <c r="E14" s="9" t="s">
        <v>664</v>
      </c>
      <c r="F14" s="8" t="s">
        <v>3</v>
      </c>
      <c r="G14" s="8" t="s">
        <v>3</v>
      </c>
      <c r="H14" s="68" t="s">
        <v>645</v>
      </c>
      <c r="I14" s="4" t="str">
        <f>VLOOKUP(C14,WM!$A$1:$B$10,2,FALSE)</f>
        <v>WCU90+BOX</v>
      </c>
      <c r="J14" s="75" t="s">
        <v>665</v>
      </c>
    </row>
    <row r="15" spans="1:10" s="1" customFormat="1" ht="13.8">
      <c r="A15" s="5" t="s">
        <v>250</v>
      </c>
      <c r="B15" s="4" t="s">
        <v>162</v>
      </c>
      <c r="C15" s="4" t="s">
        <v>4</v>
      </c>
      <c r="D15" s="7" t="s">
        <v>12</v>
      </c>
      <c r="E15" s="9" t="s">
        <v>664</v>
      </c>
      <c r="F15" s="8" t="s">
        <v>3</v>
      </c>
      <c r="G15" s="8" t="s">
        <v>3</v>
      </c>
      <c r="H15" s="68" t="s">
        <v>645</v>
      </c>
      <c r="I15" s="4" t="str">
        <f>VLOOKUP(C15,WM!$A$1:$B$10,2,FALSE)</f>
        <v>WCU65+BOX</v>
      </c>
      <c r="J15" s="75" t="s">
        <v>665</v>
      </c>
    </row>
    <row r="16" spans="1:10" s="1" customFormat="1" ht="13.8">
      <c r="A16" s="5" t="s">
        <v>251</v>
      </c>
      <c r="B16" s="4" t="s">
        <v>163</v>
      </c>
      <c r="C16" s="4" t="s">
        <v>5</v>
      </c>
      <c r="D16" s="7" t="s">
        <v>23</v>
      </c>
      <c r="E16" s="9" t="s">
        <v>664</v>
      </c>
      <c r="F16" s="8" t="s">
        <v>3</v>
      </c>
      <c r="G16" s="8" t="s">
        <v>17</v>
      </c>
      <c r="H16" s="68" t="s">
        <v>645</v>
      </c>
      <c r="I16" s="4" t="str">
        <f>VLOOKUP(C16,WM!$A$1:$B$10,2,FALSE)</f>
        <v>WCU90+BOX</v>
      </c>
      <c r="J16" s="75" t="s">
        <v>665</v>
      </c>
    </row>
    <row r="17" spans="1:10" s="1" customFormat="1" ht="13.8">
      <c r="A17" s="5" t="s">
        <v>225</v>
      </c>
      <c r="B17" s="4" t="s">
        <v>164</v>
      </c>
      <c r="C17" s="4" t="s">
        <v>6</v>
      </c>
      <c r="D17" s="7" t="s">
        <v>37</v>
      </c>
      <c r="E17" s="9" t="s">
        <v>664</v>
      </c>
      <c r="F17" s="8" t="s">
        <v>3</v>
      </c>
      <c r="G17" s="8" t="s">
        <v>3</v>
      </c>
      <c r="H17" s="68" t="s">
        <v>645</v>
      </c>
      <c r="I17" s="4" t="str">
        <f>VLOOKUP(C17,WM!$A$1:$B$10,2,FALSE)</f>
        <v>WCU115+BOX</v>
      </c>
      <c r="J17" s="75" t="s">
        <v>665</v>
      </c>
    </row>
    <row r="18" spans="1:10" s="1" customFormat="1" ht="13.8">
      <c r="A18" s="5" t="s">
        <v>226</v>
      </c>
      <c r="B18" s="4" t="s">
        <v>165</v>
      </c>
      <c r="C18" s="4" t="s">
        <v>5</v>
      </c>
      <c r="D18" s="7" t="s">
        <v>23</v>
      </c>
      <c r="E18" s="9" t="s">
        <v>664</v>
      </c>
      <c r="F18" s="8" t="s">
        <v>3</v>
      </c>
      <c r="G18" s="8" t="s">
        <v>3</v>
      </c>
      <c r="H18" s="68" t="s">
        <v>645</v>
      </c>
      <c r="I18" s="4" t="str">
        <f>VLOOKUP(C18,WM!$A$1:$B$10,2,FALSE)</f>
        <v>WCU90+BOX</v>
      </c>
      <c r="J18" s="75" t="s">
        <v>665</v>
      </c>
    </row>
    <row r="19" spans="1:10" s="1" customFormat="1" ht="13.8">
      <c r="A19" s="5" t="s">
        <v>227</v>
      </c>
      <c r="B19" s="4" t="s">
        <v>166</v>
      </c>
      <c r="C19" s="4" t="s">
        <v>5</v>
      </c>
      <c r="D19" s="7" t="s">
        <v>23</v>
      </c>
      <c r="E19" s="9" t="s">
        <v>664</v>
      </c>
      <c r="F19" s="8" t="s">
        <v>3</v>
      </c>
      <c r="G19" s="8" t="s">
        <v>3</v>
      </c>
      <c r="H19" s="68" t="s">
        <v>645</v>
      </c>
      <c r="I19" s="4" t="str">
        <f>VLOOKUP(C19,WM!$A$1:$B$10,2,FALSE)</f>
        <v>WCU90+BOX</v>
      </c>
      <c r="J19" s="75" t="s">
        <v>665</v>
      </c>
    </row>
    <row r="20" spans="1:10" s="1" customFormat="1" ht="13.8">
      <c r="A20" s="5" t="s">
        <v>228</v>
      </c>
      <c r="B20" s="4" t="s">
        <v>167</v>
      </c>
      <c r="C20" s="4" t="s">
        <v>5</v>
      </c>
      <c r="D20" s="7" t="s">
        <v>23</v>
      </c>
      <c r="E20" s="9" t="s">
        <v>664</v>
      </c>
      <c r="F20" s="8" t="s">
        <v>3</v>
      </c>
      <c r="G20" s="8" t="s">
        <v>3</v>
      </c>
      <c r="H20" s="68" t="s">
        <v>645</v>
      </c>
      <c r="I20" s="4" t="str">
        <f>VLOOKUP(C20,WM!$A$1:$B$10,2,FALSE)</f>
        <v>WCU90+BOX</v>
      </c>
      <c r="J20" s="75" t="s">
        <v>665</v>
      </c>
    </row>
    <row r="21" spans="1:10" s="1" customFormat="1" ht="13.8">
      <c r="A21" s="5" t="s">
        <v>229</v>
      </c>
      <c r="B21" s="4" t="s">
        <v>168</v>
      </c>
      <c r="C21" s="4" t="s">
        <v>8</v>
      </c>
      <c r="D21" s="7" t="s">
        <v>37</v>
      </c>
      <c r="E21" s="9" t="s">
        <v>664</v>
      </c>
      <c r="F21" s="8" t="s">
        <v>3</v>
      </c>
      <c r="G21" s="8" t="s">
        <v>3</v>
      </c>
      <c r="H21" s="68" t="s">
        <v>645</v>
      </c>
      <c r="I21" s="4" t="str">
        <f>VLOOKUP(C21,WM!$A$1:$B$10,2,FALSE)</f>
        <v>WCU200+BOX</v>
      </c>
      <c r="J21" s="75" t="s">
        <v>665</v>
      </c>
    </row>
    <row r="22" spans="1:10" s="1" customFormat="1" ht="13.8">
      <c r="A22" s="5" t="s">
        <v>230</v>
      </c>
      <c r="B22" s="4" t="s">
        <v>169</v>
      </c>
      <c r="C22" s="4" t="s">
        <v>8</v>
      </c>
      <c r="D22" s="7" t="s">
        <v>37</v>
      </c>
      <c r="E22" s="9" t="s">
        <v>664</v>
      </c>
      <c r="F22" s="8" t="s">
        <v>3</v>
      </c>
      <c r="G22" s="8" t="s">
        <v>3</v>
      </c>
      <c r="H22" s="68" t="s">
        <v>645</v>
      </c>
      <c r="I22" s="4" t="str">
        <f>VLOOKUP(C22,WM!$A$1:$B$10,2,FALSE)</f>
        <v>WCU200+BOX</v>
      </c>
      <c r="J22" s="75" t="s">
        <v>665</v>
      </c>
    </row>
    <row r="23" spans="1:10" s="1" customFormat="1" ht="13.8">
      <c r="A23" s="5" t="s">
        <v>231</v>
      </c>
      <c r="B23" s="4" t="s">
        <v>170</v>
      </c>
      <c r="C23" s="4" t="s">
        <v>7</v>
      </c>
      <c r="D23" s="7" t="s">
        <v>37</v>
      </c>
      <c r="E23" s="9" t="s">
        <v>664</v>
      </c>
      <c r="F23" s="8" t="s">
        <v>3</v>
      </c>
      <c r="G23" s="8" t="s">
        <v>3</v>
      </c>
      <c r="H23" s="68" t="s">
        <v>645</v>
      </c>
      <c r="I23" s="4" t="str">
        <f>VLOOKUP(C23,WM!$A$1:$B$10,2,FALSE)</f>
        <v>WCU150+BOX</v>
      </c>
      <c r="J23" s="75" t="s">
        <v>665</v>
      </c>
    </row>
    <row r="24" spans="1:10" s="1" customFormat="1" ht="13.8">
      <c r="A24" s="5" t="s">
        <v>232</v>
      </c>
      <c r="B24" s="4" t="s">
        <v>171</v>
      </c>
      <c r="C24" s="4" t="s">
        <v>7</v>
      </c>
      <c r="D24" s="7" t="s">
        <v>37</v>
      </c>
      <c r="E24" s="9" t="s">
        <v>664</v>
      </c>
      <c r="F24" s="8" t="s">
        <v>3</v>
      </c>
      <c r="G24" s="8" t="s">
        <v>3</v>
      </c>
      <c r="H24" s="68" t="s">
        <v>645</v>
      </c>
      <c r="I24" s="4" t="str">
        <f>VLOOKUP(C24,WM!$A$1:$B$10,2,FALSE)</f>
        <v>WCU150+BOX</v>
      </c>
      <c r="J24" s="75" t="s">
        <v>665</v>
      </c>
    </row>
    <row r="25" spans="1:10" s="1" customFormat="1" ht="13.8">
      <c r="A25" s="5" t="s">
        <v>245</v>
      </c>
      <c r="B25" s="4" t="s">
        <v>172</v>
      </c>
      <c r="C25" s="4" t="s">
        <v>5</v>
      </c>
      <c r="D25" s="7" t="s">
        <v>23</v>
      </c>
      <c r="E25" s="9" t="s">
        <v>664</v>
      </c>
      <c r="F25" s="8" t="s">
        <v>3</v>
      </c>
      <c r="G25" s="8" t="s">
        <v>3</v>
      </c>
      <c r="H25" s="68" t="s">
        <v>645</v>
      </c>
      <c r="I25" s="4" t="str">
        <f>VLOOKUP(C25,WM!$A$1:$B$10,2,FALSE)</f>
        <v>WCU90+BOX</v>
      </c>
      <c r="J25" s="75" t="s">
        <v>665</v>
      </c>
    </row>
    <row r="26" spans="1:10" s="1" customFormat="1" ht="13.8">
      <c r="A26" s="5" t="s">
        <v>246</v>
      </c>
      <c r="B26" s="4" t="s">
        <v>173</v>
      </c>
      <c r="C26" s="4" t="s">
        <v>6</v>
      </c>
      <c r="D26" s="7" t="s">
        <v>23</v>
      </c>
      <c r="E26" s="9" t="s">
        <v>664</v>
      </c>
      <c r="F26" s="8" t="s">
        <v>3</v>
      </c>
      <c r="G26" s="8" t="s">
        <v>3</v>
      </c>
      <c r="H26" s="68" t="s">
        <v>645</v>
      </c>
      <c r="I26" s="4" t="str">
        <f>VLOOKUP(C26,WM!$A$1:$B$10,2,FALSE)</f>
        <v>WCU115+BOX</v>
      </c>
      <c r="J26" s="75" t="s">
        <v>665</v>
      </c>
    </row>
    <row r="27" spans="1:10" s="1" customFormat="1" ht="13.8">
      <c r="A27" s="5" t="s">
        <v>247</v>
      </c>
      <c r="B27" s="4" t="s">
        <v>174</v>
      </c>
      <c r="C27" s="4" t="s">
        <v>7</v>
      </c>
      <c r="D27" s="7" t="s">
        <v>37</v>
      </c>
      <c r="E27" s="9" t="s">
        <v>664</v>
      </c>
      <c r="F27" s="8" t="s">
        <v>3</v>
      </c>
      <c r="G27" s="8" t="s">
        <v>3</v>
      </c>
      <c r="H27" s="68" t="s">
        <v>645</v>
      </c>
      <c r="I27" s="4" t="str">
        <f>VLOOKUP(C27,WM!$A$1:$B$10,2,FALSE)</f>
        <v>WCU150+BOX</v>
      </c>
      <c r="J27" s="75" t="s">
        <v>665</v>
      </c>
    </row>
    <row r="28" spans="1:10" s="1" customFormat="1" ht="13.8">
      <c r="A28" s="5" t="s">
        <v>248</v>
      </c>
      <c r="B28" s="4" t="s">
        <v>175</v>
      </c>
      <c r="C28" s="4" t="s">
        <v>8</v>
      </c>
      <c r="D28" s="7" t="s">
        <v>37</v>
      </c>
      <c r="E28" s="9" t="s">
        <v>664</v>
      </c>
      <c r="F28" s="8" t="s">
        <v>3</v>
      </c>
      <c r="G28" s="8" t="s">
        <v>3</v>
      </c>
      <c r="H28" s="68" t="s">
        <v>645</v>
      </c>
      <c r="I28" s="4" t="str">
        <f>VLOOKUP(C28,WM!$A$1:$B$11,2,FALSE)</f>
        <v>WCU200+BOX</v>
      </c>
      <c r="J28" s="75" t="s">
        <v>665</v>
      </c>
    </row>
    <row r="29" spans="1:10" ht="13.8">
      <c r="E29" s="4"/>
      <c r="H29" s="68"/>
      <c r="I29" s="4"/>
    </row>
    <row r="30" spans="1:10" ht="13.8">
      <c r="H30" s="68"/>
      <c r="I30" s="4"/>
    </row>
    <row r="31" spans="1:10" ht="13.8">
      <c r="H31" s="68"/>
      <c r="I31" s="4"/>
    </row>
    <row r="32" spans="1:10" ht="13.8">
      <c r="H32" s="68"/>
      <c r="I32" s="4"/>
    </row>
    <row r="33" spans="8:9" ht="13.8">
      <c r="H33" s="68"/>
      <c r="I33" s="4"/>
    </row>
    <row r="34" spans="8:9" ht="13.8">
      <c r="H34" s="68"/>
      <c r="I34" s="4"/>
    </row>
    <row r="35" spans="8:9" ht="13.8">
      <c r="H35" s="68"/>
      <c r="I35" s="4"/>
    </row>
    <row r="36" spans="8:9" ht="13.8">
      <c r="H36" s="68"/>
      <c r="I36" s="4"/>
    </row>
    <row r="37" spans="8:9" ht="13.8">
      <c r="H37" s="68"/>
      <c r="I37" s="4"/>
    </row>
    <row r="38" spans="8:9" ht="13.8">
      <c r="H38" s="68"/>
      <c r="I38" s="4"/>
    </row>
    <row r="39" spans="8:9" ht="13.8">
      <c r="H39" s="68"/>
      <c r="I39"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9"/>
  <sheetViews>
    <sheetView zoomScale="120" zoomScaleNormal="120" workbookViewId="0">
      <selection activeCell="H2" sqref="H2"/>
    </sheetView>
  </sheetViews>
  <sheetFormatPr defaultRowHeight="13.8"/>
  <cols>
    <col min="1" max="1" width="11.6640625" bestFit="1" customWidth="1"/>
    <col min="2" max="2" width="9.5546875" bestFit="1" customWidth="1"/>
    <col min="3" max="3" width="10" bestFit="1" customWidth="1"/>
    <col min="4" max="4" width="10.5546875" bestFit="1" customWidth="1"/>
    <col min="5" max="5" width="5" bestFit="1" customWidth="1"/>
    <col min="6" max="6" width="11.109375" bestFit="1" customWidth="1"/>
    <col min="7" max="7" width="4.6640625" bestFit="1" customWidth="1"/>
    <col min="8" max="8" width="10.33203125" style="1" bestFit="1" customWidth="1"/>
    <col min="9" max="9" width="11.21875" bestFit="1" customWidth="1"/>
  </cols>
  <sheetData>
    <row r="1" spans="1:10" ht="21.6">
      <c r="A1" s="17" t="s">
        <v>208</v>
      </c>
      <c r="B1" s="24" t="s">
        <v>61</v>
      </c>
      <c r="C1" s="25" t="s">
        <v>60</v>
      </c>
      <c r="D1" s="26" t="s">
        <v>59</v>
      </c>
      <c r="E1" s="25" t="s">
        <v>64</v>
      </c>
      <c r="F1" s="27" t="s">
        <v>62</v>
      </c>
      <c r="G1" s="28" t="s">
        <v>63</v>
      </c>
    </row>
    <row r="2" spans="1:10" s="1" customFormat="1">
      <c r="A2" s="5" t="s">
        <v>216</v>
      </c>
      <c r="B2" s="4" t="s">
        <v>176</v>
      </c>
      <c r="C2" s="4" t="s">
        <v>7</v>
      </c>
      <c r="D2" s="7" t="s">
        <v>37</v>
      </c>
      <c r="E2" s="9" t="s">
        <v>664</v>
      </c>
      <c r="F2" s="8" t="s">
        <v>3</v>
      </c>
      <c r="G2" s="8" t="s">
        <v>3</v>
      </c>
      <c r="H2" s="68" t="s">
        <v>644</v>
      </c>
      <c r="I2" s="4" t="str">
        <f>VLOOKUP(C2,WM!$A$1:$B$16,2,FALSE)</f>
        <v>WCU150+BOX</v>
      </c>
      <c r="J2" s="75" t="s">
        <v>665</v>
      </c>
    </row>
    <row r="3" spans="1:10" s="1" customFormat="1">
      <c r="A3" s="5" t="s">
        <v>219</v>
      </c>
      <c r="B3" s="4" t="s">
        <v>177</v>
      </c>
      <c r="C3" s="4" t="s">
        <v>8</v>
      </c>
      <c r="D3" s="7" t="s">
        <v>37</v>
      </c>
      <c r="E3" s="9" t="s">
        <v>664</v>
      </c>
      <c r="F3" s="8" t="s">
        <v>3</v>
      </c>
      <c r="G3" s="8" t="s">
        <v>3</v>
      </c>
      <c r="H3" s="68" t="s">
        <v>644</v>
      </c>
      <c r="I3" s="4" t="str">
        <f>VLOOKUP(C3,WM!$A$1:$B$16,2,FALSE)</f>
        <v>WCU200+BOX</v>
      </c>
      <c r="J3" s="75" t="s">
        <v>665</v>
      </c>
    </row>
    <row r="4" spans="1:10" s="1" customFormat="1">
      <c r="A4" s="5" t="s">
        <v>225</v>
      </c>
      <c r="B4" s="4" t="s">
        <v>178</v>
      </c>
      <c r="C4" s="4" t="s">
        <v>103</v>
      </c>
      <c r="D4" s="7" t="s">
        <v>37</v>
      </c>
      <c r="E4" s="9" t="s">
        <v>664</v>
      </c>
      <c r="F4" s="8" t="s">
        <v>3</v>
      </c>
      <c r="G4" s="8" t="s">
        <v>3</v>
      </c>
      <c r="H4" s="68" t="s">
        <v>644</v>
      </c>
      <c r="I4" s="4" t="str">
        <f>VLOOKUP(C4,WM!$A$1:$B$16,2,FALSE)</f>
        <v>WCU250+BOX</v>
      </c>
      <c r="J4" s="75" t="s">
        <v>665</v>
      </c>
    </row>
    <row r="5" spans="1:10" s="1" customFormat="1">
      <c r="A5" s="5" t="s">
        <v>229</v>
      </c>
      <c r="B5" s="4" t="s">
        <v>179</v>
      </c>
      <c r="C5" s="4" t="s">
        <v>49</v>
      </c>
      <c r="D5" s="7" t="s">
        <v>37</v>
      </c>
      <c r="E5" s="9" t="s">
        <v>664</v>
      </c>
      <c r="F5" s="8" t="s">
        <v>3</v>
      </c>
      <c r="G5" s="8" t="s">
        <v>3</v>
      </c>
      <c r="H5" s="68" t="s">
        <v>644</v>
      </c>
      <c r="I5" s="4" t="str">
        <f>VLOOKUP(C5,WM!$A$1:$B$16,2,FALSE)</f>
        <v>WCU150+BOX</v>
      </c>
      <c r="J5" s="75" t="s">
        <v>665</v>
      </c>
    </row>
    <row r="6" spans="1:10" s="1" customFormat="1">
      <c r="A6" s="5" t="s">
        <v>233</v>
      </c>
      <c r="B6" s="4" t="s">
        <v>180</v>
      </c>
      <c r="C6" s="4" t="s">
        <v>114</v>
      </c>
      <c r="D6" s="7" t="s">
        <v>51</v>
      </c>
      <c r="E6" s="9" t="s">
        <v>664</v>
      </c>
      <c r="F6" s="8" t="s">
        <v>0</v>
      </c>
      <c r="G6" s="8" t="s">
        <v>3</v>
      </c>
      <c r="H6" s="69" t="s">
        <v>648</v>
      </c>
      <c r="I6" s="4" t="str">
        <f>VLOOKUP(C6,WM!$A$1:$B$16,2,FALSE)</f>
        <v>WCU200+BOX</v>
      </c>
      <c r="J6" s="4" t="s">
        <v>666</v>
      </c>
    </row>
    <row r="7" spans="1:10" s="1" customFormat="1">
      <c r="A7" s="5" t="s">
        <v>237</v>
      </c>
      <c r="B7" s="4" t="s">
        <v>181</v>
      </c>
      <c r="C7" s="4" t="s">
        <v>112</v>
      </c>
      <c r="D7" s="7" t="s">
        <v>182</v>
      </c>
      <c r="E7" s="9" t="s">
        <v>664</v>
      </c>
      <c r="F7" s="8" t="s">
        <v>0</v>
      </c>
      <c r="G7" s="8" t="s">
        <v>3</v>
      </c>
      <c r="H7" s="69" t="s">
        <v>648</v>
      </c>
      <c r="I7" s="4" t="str">
        <f>VLOOKUP(C7,WM!$A$1:$B$16,2,FALSE)</f>
        <v>WCU250+BOX</v>
      </c>
      <c r="J7" s="4" t="s">
        <v>666</v>
      </c>
    </row>
    <row r="8" spans="1:10" s="1" customFormat="1">
      <c r="A8" s="5" t="s">
        <v>241</v>
      </c>
      <c r="B8" s="4" t="s">
        <v>184</v>
      </c>
      <c r="C8" s="4" t="s">
        <v>183</v>
      </c>
      <c r="D8" s="7" t="s">
        <v>51</v>
      </c>
      <c r="E8" s="9" t="s">
        <v>664</v>
      </c>
      <c r="F8" s="8" t="s">
        <v>0</v>
      </c>
      <c r="G8" s="8" t="s">
        <v>3</v>
      </c>
      <c r="H8" s="69" t="s">
        <v>648</v>
      </c>
      <c r="I8" s="4" t="str">
        <f>VLOOKUP(C8,WM!$A$1:$B$16,2,FALSE)</f>
        <v>WCU250+BOX</v>
      </c>
      <c r="J8" s="4" t="s">
        <v>666</v>
      </c>
    </row>
    <row r="9" spans="1:10" s="1" customFormat="1">
      <c r="A9" s="5" t="s">
        <v>245</v>
      </c>
      <c r="B9" s="4" t="s">
        <v>185</v>
      </c>
      <c r="C9" s="4" t="s">
        <v>6</v>
      </c>
      <c r="D9" s="7" t="s">
        <v>23</v>
      </c>
      <c r="E9" s="9" t="s">
        <v>664</v>
      </c>
      <c r="F9" s="8" t="s">
        <v>3</v>
      </c>
      <c r="G9" s="8" t="s">
        <v>3</v>
      </c>
      <c r="H9" s="68" t="s">
        <v>644</v>
      </c>
      <c r="I9" s="4" t="str">
        <f>VLOOKUP(C9,WM!$A$1:$B$16,2,FALSE)</f>
        <v>WCU115+BOX</v>
      </c>
      <c r="J9" s="75" t="s">
        <v>665</v>
      </c>
    </row>
    <row r="10" spans="1:10" s="1" customFormat="1">
      <c r="A10" s="5" t="s">
        <v>246</v>
      </c>
      <c r="B10" s="4" t="s">
        <v>186</v>
      </c>
      <c r="C10" s="4" t="s">
        <v>7</v>
      </c>
      <c r="D10" s="7" t="s">
        <v>37</v>
      </c>
      <c r="E10" s="9" t="s">
        <v>664</v>
      </c>
      <c r="F10" s="8" t="s">
        <v>3</v>
      </c>
      <c r="G10" s="8" t="s">
        <v>3</v>
      </c>
      <c r="H10" s="68" t="s">
        <v>644</v>
      </c>
      <c r="I10" s="4" t="str">
        <f>VLOOKUP(C10,WM!$A$1:$B$16,2,FALSE)</f>
        <v>WCU150+BOX</v>
      </c>
      <c r="J10" s="75" t="s">
        <v>665</v>
      </c>
    </row>
    <row r="11" spans="1:10" s="1" customFormat="1">
      <c r="A11" s="5" t="s">
        <v>247</v>
      </c>
      <c r="B11" s="4" t="s">
        <v>187</v>
      </c>
      <c r="C11" s="4" t="s">
        <v>49</v>
      </c>
      <c r="D11" s="7" t="s">
        <v>37</v>
      </c>
      <c r="E11" s="9" t="s">
        <v>664</v>
      </c>
      <c r="F11" s="8" t="s">
        <v>3</v>
      </c>
      <c r="G11" s="8" t="s">
        <v>3</v>
      </c>
      <c r="H11" s="68" t="s">
        <v>644</v>
      </c>
      <c r="I11" s="4" t="str">
        <f>VLOOKUP(C11,WM!$A$1:$B$16,2,FALSE)</f>
        <v>WCU150+BOX</v>
      </c>
      <c r="J11" s="75" t="s">
        <v>665</v>
      </c>
    </row>
    <row r="12" spans="1:10" s="1" customFormat="1">
      <c r="A12" s="5" t="s">
        <v>248</v>
      </c>
      <c r="B12" s="4" t="s">
        <v>180</v>
      </c>
      <c r="C12" s="4" t="s">
        <v>114</v>
      </c>
      <c r="D12" s="7" t="s">
        <v>51</v>
      </c>
      <c r="E12" s="9" t="s">
        <v>664</v>
      </c>
      <c r="F12" s="8" t="s">
        <v>0</v>
      </c>
      <c r="G12" s="8" t="s">
        <v>3</v>
      </c>
      <c r="H12" s="69" t="s">
        <v>648</v>
      </c>
      <c r="I12" s="4" t="str">
        <f>VLOOKUP(C12,WM!$A$1:$B$16,2,FALSE)</f>
        <v>WCU200+BOX</v>
      </c>
      <c r="J12" s="4" t="s">
        <v>666</v>
      </c>
    </row>
    <row r="13" spans="1:10" s="1" customFormat="1">
      <c r="A13" s="18"/>
      <c r="H13" s="68"/>
      <c r="I13" s="4"/>
    </row>
    <row r="14" spans="1:10">
      <c r="H14" s="68"/>
      <c r="I14" s="4"/>
    </row>
    <row r="15" spans="1:10">
      <c r="H15" s="68"/>
      <c r="I15" s="4"/>
    </row>
    <row r="16" spans="1:10">
      <c r="H16" s="68"/>
      <c r="I16" s="4"/>
    </row>
    <row r="17" spans="8:9">
      <c r="H17" s="68"/>
      <c r="I17" s="4"/>
    </row>
    <row r="18" spans="8:9">
      <c r="H18" s="68"/>
      <c r="I18" s="4"/>
    </row>
    <row r="19" spans="8:9">
      <c r="H19" s="68"/>
      <c r="I19" s="4"/>
    </row>
    <row r="20" spans="8:9">
      <c r="H20" s="68"/>
      <c r="I20" s="4"/>
    </row>
    <row r="21" spans="8:9">
      <c r="H21" s="68"/>
      <c r="I21" s="4"/>
    </row>
    <row r="22" spans="8:9">
      <c r="H22" s="68"/>
      <c r="I22" s="4"/>
    </row>
    <row r="23" spans="8:9">
      <c r="H23" s="68"/>
      <c r="I23" s="4"/>
    </row>
    <row r="24" spans="8:9">
      <c r="H24" s="68"/>
      <c r="I24" s="4"/>
    </row>
    <row r="25" spans="8:9">
      <c r="H25" s="68"/>
      <c r="I25" s="4"/>
    </row>
    <row r="26" spans="8:9">
      <c r="H26" s="68"/>
      <c r="I26" s="4"/>
    </row>
    <row r="27" spans="8:9">
      <c r="H27" s="68"/>
      <c r="I27" s="4"/>
    </row>
    <row r="28" spans="8:9">
      <c r="H28" s="68"/>
      <c r="I28" s="4"/>
    </row>
    <row r="29" spans="8:9">
      <c r="H29" s="68"/>
      <c r="I29" s="4"/>
    </row>
    <row r="30" spans="8:9">
      <c r="H30" s="68"/>
      <c r="I30" s="4"/>
    </row>
    <row r="31" spans="8:9">
      <c r="H31" s="68"/>
      <c r="I31" s="4"/>
    </row>
    <row r="32" spans="8:9">
      <c r="H32" s="68"/>
      <c r="I32" s="4"/>
    </row>
    <row r="33" spans="8:9">
      <c r="H33" s="68"/>
      <c r="I33" s="4"/>
    </row>
    <row r="34" spans="8:9">
      <c r="H34" s="68"/>
      <c r="I34" s="4"/>
    </row>
    <row r="35" spans="8:9">
      <c r="H35" s="68"/>
      <c r="I35" s="4"/>
    </row>
    <row r="36" spans="8:9">
      <c r="H36" s="68"/>
      <c r="I36" s="4"/>
    </row>
    <row r="37" spans="8:9">
      <c r="H37" s="68"/>
      <c r="I37" s="4"/>
    </row>
    <row r="38" spans="8:9">
      <c r="H38" s="68"/>
      <c r="I38" s="4"/>
    </row>
    <row r="39" spans="8:9">
      <c r="H39" s="68"/>
      <c r="I39"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9"/>
  <sheetViews>
    <sheetView workbookViewId="0">
      <selection activeCell="A5" sqref="A5"/>
    </sheetView>
  </sheetViews>
  <sheetFormatPr defaultRowHeight="13.2"/>
  <cols>
    <col min="1" max="1" width="11.6640625" bestFit="1" customWidth="1"/>
    <col min="2" max="2" width="10.77734375" bestFit="1" customWidth="1"/>
    <col min="3" max="3" width="7.21875" bestFit="1" customWidth="1"/>
    <col min="4" max="4" width="10" bestFit="1" customWidth="1"/>
    <col min="5" max="5" width="4.33203125" bestFit="1" customWidth="1"/>
    <col min="6" max="6" width="7.77734375" bestFit="1" customWidth="1"/>
    <col min="7" max="7" width="6.77734375" bestFit="1" customWidth="1"/>
    <col min="8" max="8" width="10.33203125" bestFit="1" customWidth="1"/>
    <col min="9" max="9" width="11.21875" bestFit="1" customWidth="1"/>
  </cols>
  <sheetData>
    <row r="1" spans="1:10" ht="31.2">
      <c r="A1" s="32" t="s">
        <v>208</v>
      </c>
      <c r="B1" s="12" t="s">
        <v>61</v>
      </c>
      <c r="C1" s="13" t="s">
        <v>60</v>
      </c>
      <c r="D1" s="14" t="s">
        <v>59</v>
      </c>
      <c r="E1" s="13" t="s">
        <v>64</v>
      </c>
      <c r="F1" s="15" t="s">
        <v>62</v>
      </c>
      <c r="G1" s="16" t="s">
        <v>63</v>
      </c>
    </row>
    <row r="2" spans="1:10" ht="13.8">
      <c r="A2" s="9" t="s">
        <v>211</v>
      </c>
      <c r="B2" s="33" t="s">
        <v>255</v>
      </c>
      <c r="C2" s="34" t="s">
        <v>14</v>
      </c>
      <c r="D2" s="33" t="s">
        <v>12</v>
      </c>
      <c r="E2" s="9" t="s">
        <v>664</v>
      </c>
      <c r="F2" s="34" t="s">
        <v>3</v>
      </c>
      <c r="G2" s="34" t="s">
        <v>15</v>
      </c>
      <c r="H2" s="68" t="s">
        <v>645</v>
      </c>
      <c r="I2" s="4" t="str">
        <f>VLOOKUP(C2,WM!$A$1:$B$16,2,FALSE)</f>
        <v>WCU45+BOX</v>
      </c>
      <c r="J2" s="75" t="s">
        <v>665</v>
      </c>
    </row>
    <row r="3" spans="1:10" ht="13.8">
      <c r="A3" s="9" t="s">
        <v>210</v>
      </c>
      <c r="B3" s="33" t="s">
        <v>256</v>
      </c>
      <c r="C3" s="34" t="s">
        <v>4</v>
      </c>
      <c r="D3" s="33" t="s">
        <v>12</v>
      </c>
      <c r="E3" s="9" t="s">
        <v>664</v>
      </c>
      <c r="F3" s="34" t="s">
        <v>3</v>
      </c>
      <c r="G3" s="34" t="s">
        <v>17</v>
      </c>
      <c r="H3" s="68" t="s">
        <v>645</v>
      </c>
      <c r="I3" s="4" t="str">
        <f>VLOOKUP(C3,WM!$A$1:$B$16,2,FALSE)</f>
        <v>WCU65+BOX</v>
      </c>
      <c r="J3" s="75" t="s">
        <v>665</v>
      </c>
    </row>
    <row r="4" spans="1:10" ht="13.8">
      <c r="A4" s="9" t="s">
        <v>209</v>
      </c>
      <c r="B4" s="33" t="s">
        <v>257</v>
      </c>
      <c r="C4" s="34" t="s">
        <v>10</v>
      </c>
      <c r="D4" s="33" t="s">
        <v>12</v>
      </c>
      <c r="E4" s="9" t="s">
        <v>664</v>
      </c>
      <c r="F4" s="34" t="s">
        <v>3</v>
      </c>
      <c r="G4" s="34" t="s">
        <v>3</v>
      </c>
      <c r="H4" s="68" t="s">
        <v>645</v>
      </c>
      <c r="I4" s="4" t="str">
        <f>VLOOKUP(C4,WM!$A$1:$B$16,2,FALSE)</f>
        <v>WCU32+BOX</v>
      </c>
      <c r="J4" s="75" t="s">
        <v>665</v>
      </c>
    </row>
    <row r="5" spans="1:10" ht="13.8">
      <c r="A5" s="9" t="s">
        <v>212</v>
      </c>
      <c r="B5" s="33" t="s">
        <v>258</v>
      </c>
      <c r="C5" s="34" t="s">
        <v>10</v>
      </c>
      <c r="D5" s="33" t="s">
        <v>12</v>
      </c>
      <c r="E5" s="9" t="s">
        <v>664</v>
      </c>
      <c r="F5" s="34" t="s">
        <v>3</v>
      </c>
      <c r="G5" s="34" t="s">
        <v>3</v>
      </c>
      <c r="H5" s="68" t="s">
        <v>645</v>
      </c>
      <c r="I5" s="4" t="str">
        <f>VLOOKUP(C5,WM!$A$1:$B$16,2,FALSE)</f>
        <v>WCU32+BOX</v>
      </c>
      <c r="J5" s="75" t="s">
        <v>665</v>
      </c>
    </row>
    <row r="6" spans="1:10" ht="13.8">
      <c r="A6" s="9" t="s">
        <v>213</v>
      </c>
      <c r="B6" s="33" t="s">
        <v>259</v>
      </c>
      <c r="C6" s="34" t="s">
        <v>14</v>
      </c>
      <c r="D6" s="33" t="s">
        <v>12</v>
      </c>
      <c r="E6" s="9" t="s">
        <v>664</v>
      </c>
      <c r="F6" s="34" t="s">
        <v>3</v>
      </c>
      <c r="G6" s="34" t="s">
        <v>3</v>
      </c>
      <c r="H6" s="68" t="s">
        <v>645</v>
      </c>
      <c r="I6" s="4" t="str">
        <f>VLOOKUP(C6,WM!$A$1:$B$16,2,FALSE)</f>
        <v>WCU45+BOX</v>
      </c>
      <c r="J6" s="75" t="s">
        <v>665</v>
      </c>
    </row>
    <row r="7" spans="1:10" ht="13.8">
      <c r="A7" s="9" t="s">
        <v>214</v>
      </c>
      <c r="B7" s="33" t="s">
        <v>260</v>
      </c>
      <c r="C7" s="34" t="s">
        <v>4</v>
      </c>
      <c r="D7" s="33" t="s">
        <v>12</v>
      </c>
      <c r="E7" s="9" t="s">
        <v>664</v>
      </c>
      <c r="F7" s="34" t="s">
        <v>3</v>
      </c>
      <c r="G7" s="34" t="s">
        <v>3</v>
      </c>
      <c r="H7" s="68" t="s">
        <v>645</v>
      </c>
      <c r="I7" s="4" t="str">
        <f>VLOOKUP(C7,WM!$A$1:$B$16,2,FALSE)</f>
        <v>WCU65+BOX</v>
      </c>
      <c r="J7" s="75" t="s">
        <v>665</v>
      </c>
    </row>
    <row r="8" spans="1:10" ht="13.8">
      <c r="A8" s="9" t="s">
        <v>215</v>
      </c>
      <c r="B8" s="33" t="s">
        <v>261</v>
      </c>
      <c r="C8" s="34" t="s">
        <v>4</v>
      </c>
      <c r="D8" s="33" t="s">
        <v>12</v>
      </c>
      <c r="E8" s="9" t="s">
        <v>664</v>
      </c>
      <c r="F8" s="34" t="s">
        <v>3</v>
      </c>
      <c r="G8" s="34" t="s">
        <v>3</v>
      </c>
      <c r="H8" s="68" t="s">
        <v>645</v>
      </c>
      <c r="I8" s="4" t="str">
        <f>VLOOKUP(C8,WM!$A$1:$B$16,2,FALSE)</f>
        <v>WCU65+BOX</v>
      </c>
      <c r="J8" s="75" t="s">
        <v>665</v>
      </c>
    </row>
    <row r="9" spans="1:10" ht="13.8">
      <c r="A9" s="9" t="s">
        <v>216</v>
      </c>
      <c r="B9" s="33" t="s">
        <v>262</v>
      </c>
      <c r="C9" s="34" t="s">
        <v>5</v>
      </c>
      <c r="D9" s="33" t="s">
        <v>23</v>
      </c>
      <c r="E9" s="9" t="s">
        <v>664</v>
      </c>
      <c r="F9" s="34" t="s">
        <v>3</v>
      </c>
      <c r="G9" s="34" t="s">
        <v>3</v>
      </c>
      <c r="H9" s="68" t="s">
        <v>645</v>
      </c>
      <c r="I9" s="4" t="str">
        <f>VLOOKUP(C9,WM!$A$1:$B$16,2,FALSE)</f>
        <v>WCU90+BOX</v>
      </c>
      <c r="J9" s="75" t="s">
        <v>665</v>
      </c>
    </row>
    <row r="10" spans="1:10" ht="13.8">
      <c r="A10" s="9" t="s">
        <v>217</v>
      </c>
      <c r="B10" s="33" t="s">
        <v>263</v>
      </c>
      <c r="C10" s="34" t="s">
        <v>4</v>
      </c>
      <c r="D10" s="33" t="s">
        <v>12</v>
      </c>
      <c r="E10" s="9" t="s">
        <v>664</v>
      </c>
      <c r="F10" s="34" t="s">
        <v>3</v>
      </c>
      <c r="G10" s="34" t="s">
        <v>3</v>
      </c>
      <c r="H10" s="68" t="s">
        <v>645</v>
      </c>
      <c r="I10" s="4" t="str">
        <f>VLOOKUP(C10,WM!$A$1:$B$16,2,FALSE)</f>
        <v>WCU65+BOX</v>
      </c>
      <c r="J10" s="75" t="s">
        <v>665</v>
      </c>
    </row>
    <row r="11" spans="1:10" ht="13.8">
      <c r="A11" s="9" t="s">
        <v>218</v>
      </c>
      <c r="B11" s="33" t="s">
        <v>264</v>
      </c>
      <c r="C11" s="34" t="s">
        <v>4</v>
      </c>
      <c r="D11" s="33" t="s">
        <v>12</v>
      </c>
      <c r="E11" s="9" t="s">
        <v>664</v>
      </c>
      <c r="F11" s="34" t="s">
        <v>3</v>
      </c>
      <c r="G11" s="34" t="s">
        <v>3</v>
      </c>
      <c r="H11" s="68" t="s">
        <v>645</v>
      </c>
      <c r="I11" s="4" t="str">
        <f>VLOOKUP(C11,WM!$A$1:$B$16,2,FALSE)</f>
        <v>WCU65+BOX</v>
      </c>
      <c r="J11" s="75" t="s">
        <v>665</v>
      </c>
    </row>
    <row r="12" spans="1:10" ht="13.8">
      <c r="A12" s="9" t="s">
        <v>219</v>
      </c>
      <c r="B12" s="33" t="s">
        <v>265</v>
      </c>
      <c r="C12" s="34" t="s">
        <v>6</v>
      </c>
      <c r="D12" s="33" t="s">
        <v>23</v>
      </c>
      <c r="E12" s="9" t="s">
        <v>664</v>
      </c>
      <c r="F12" s="34" t="s">
        <v>3</v>
      </c>
      <c r="G12" s="34" t="s">
        <v>3</v>
      </c>
      <c r="H12" s="68" t="s">
        <v>645</v>
      </c>
      <c r="I12" s="4" t="str">
        <f>VLOOKUP(C12,WM!$A$1:$B$16,2,FALSE)</f>
        <v>WCU115+BOX</v>
      </c>
      <c r="J12" s="75" t="s">
        <v>665</v>
      </c>
    </row>
    <row r="13" spans="1:10" ht="13.8">
      <c r="A13" s="9" t="s">
        <v>220</v>
      </c>
      <c r="B13" s="33" t="s">
        <v>266</v>
      </c>
      <c r="C13" s="34" t="s">
        <v>6</v>
      </c>
      <c r="D13" s="33" t="s">
        <v>23</v>
      </c>
      <c r="E13" s="9" t="s">
        <v>664</v>
      </c>
      <c r="F13" s="34" t="s">
        <v>3</v>
      </c>
      <c r="G13" s="34" t="s">
        <v>3</v>
      </c>
      <c r="H13" s="68" t="s">
        <v>645</v>
      </c>
      <c r="I13" s="4" t="str">
        <f>VLOOKUP(C13,WM!$A$1:$B$16,2,FALSE)</f>
        <v>WCU115+BOX</v>
      </c>
      <c r="J13" s="75" t="s">
        <v>665</v>
      </c>
    </row>
    <row r="14" spans="1:10" ht="13.8">
      <c r="A14" s="9" t="s">
        <v>221</v>
      </c>
      <c r="B14" s="33" t="s">
        <v>267</v>
      </c>
      <c r="C14" s="34" t="s">
        <v>5</v>
      </c>
      <c r="D14" s="33" t="s">
        <v>23</v>
      </c>
      <c r="E14" s="9" t="s">
        <v>664</v>
      </c>
      <c r="F14" s="34" t="s">
        <v>3</v>
      </c>
      <c r="G14" s="34" t="s">
        <v>3</v>
      </c>
      <c r="H14" s="68" t="s">
        <v>645</v>
      </c>
      <c r="I14" s="4" t="str">
        <f>VLOOKUP(C14,WM!$A$1:$B$16,2,FALSE)</f>
        <v>WCU90+BOX</v>
      </c>
      <c r="J14" s="75" t="s">
        <v>665</v>
      </c>
    </row>
    <row r="15" spans="1:10" ht="13.8">
      <c r="A15" s="9" t="s">
        <v>222</v>
      </c>
      <c r="B15" s="33" t="s">
        <v>268</v>
      </c>
      <c r="C15" s="34" t="s">
        <v>5</v>
      </c>
      <c r="D15" s="33" t="s">
        <v>23</v>
      </c>
      <c r="E15" s="9" t="s">
        <v>664</v>
      </c>
      <c r="F15" s="34" t="s">
        <v>3</v>
      </c>
      <c r="G15" s="34" t="s">
        <v>3</v>
      </c>
      <c r="H15" s="68" t="s">
        <v>645</v>
      </c>
      <c r="I15" s="4" t="str">
        <f>VLOOKUP(C15,WM!$A$1:$B$16,2,FALSE)</f>
        <v>WCU90+BOX</v>
      </c>
      <c r="J15" s="75" t="s">
        <v>665</v>
      </c>
    </row>
    <row r="16" spans="1:10" ht="13.8">
      <c r="A16" s="9" t="s">
        <v>250</v>
      </c>
      <c r="B16" s="33" t="s">
        <v>269</v>
      </c>
      <c r="C16" s="34" t="s">
        <v>4</v>
      </c>
      <c r="D16" s="33" t="s">
        <v>12</v>
      </c>
      <c r="E16" s="9" t="s">
        <v>664</v>
      </c>
      <c r="F16" s="34" t="s">
        <v>3</v>
      </c>
      <c r="G16" s="34" t="s">
        <v>3</v>
      </c>
      <c r="H16" s="68" t="s">
        <v>645</v>
      </c>
      <c r="I16" s="4" t="str">
        <f>VLOOKUP(C16,WM!$A$1:$B$16,2,FALSE)</f>
        <v>WCU65+BOX</v>
      </c>
      <c r="J16" s="75" t="s">
        <v>665</v>
      </c>
    </row>
    <row r="17" spans="1:10" ht="13.8">
      <c r="A17" s="9" t="s">
        <v>251</v>
      </c>
      <c r="B17" s="33" t="s">
        <v>270</v>
      </c>
      <c r="C17" s="34" t="s">
        <v>4</v>
      </c>
      <c r="D17" s="33" t="s">
        <v>12</v>
      </c>
      <c r="E17" s="9" t="s">
        <v>664</v>
      </c>
      <c r="F17" s="34" t="s">
        <v>3</v>
      </c>
      <c r="G17" s="34" t="s">
        <v>17</v>
      </c>
      <c r="H17" s="68" t="s">
        <v>645</v>
      </c>
      <c r="I17" s="4" t="str">
        <f>VLOOKUP(C17,WM!$A$1:$B$16,2,FALSE)</f>
        <v>WCU65+BOX</v>
      </c>
      <c r="J17" s="75" t="s">
        <v>665</v>
      </c>
    </row>
    <row r="18" spans="1:10" ht="13.8">
      <c r="A18" s="9" t="s">
        <v>225</v>
      </c>
      <c r="B18" s="33" t="s">
        <v>271</v>
      </c>
      <c r="C18" s="34" t="s">
        <v>7</v>
      </c>
      <c r="D18" s="33" t="s">
        <v>37</v>
      </c>
      <c r="E18" s="9" t="s">
        <v>664</v>
      </c>
      <c r="F18" s="34" t="s">
        <v>3</v>
      </c>
      <c r="G18" s="34" t="s">
        <v>3</v>
      </c>
      <c r="H18" s="68" t="s">
        <v>645</v>
      </c>
      <c r="I18" s="4" t="str">
        <f>VLOOKUP(C18,WM!$A$1:$B$16,2,FALSE)</f>
        <v>WCU150+BOX</v>
      </c>
      <c r="J18" s="75" t="s">
        <v>665</v>
      </c>
    </row>
    <row r="19" spans="1:10" ht="13.8">
      <c r="A19" s="9" t="s">
        <v>226</v>
      </c>
      <c r="B19" s="33" t="s">
        <v>272</v>
      </c>
      <c r="C19" s="34" t="s">
        <v>6</v>
      </c>
      <c r="D19" s="33" t="s">
        <v>23</v>
      </c>
      <c r="E19" s="9" t="s">
        <v>664</v>
      </c>
      <c r="F19" s="34" t="s">
        <v>3</v>
      </c>
      <c r="G19" s="34" t="s">
        <v>3</v>
      </c>
      <c r="H19" s="68" t="s">
        <v>645</v>
      </c>
      <c r="I19" s="4" t="str">
        <f>VLOOKUP(C19,WM!$A$1:$B$16,2,FALSE)</f>
        <v>WCU115+BOX</v>
      </c>
      <c r="J19" s="75" t="s">
        <v>665</v>
      </c>
    </row>
    <row r="20" spans="1:10" ht="13.8">
      <c r="A20" s="9" t="s">
        <v>227</v>
      </c>
      <c r="B20" s="33" t="s">
        <v>273</v>
      </c>
      <c r="C20" s="34" t="s">
        <v>6</v>
      </c>
      <c r="D20" s="33" t="s">
        <v>23</v>
      </c>
      <c r="E20" s="9" t="s">
        <v>664</v>
      </c>
      <c r="F20" s="34" t="s">
        <v>3</v>
      </c>
      <c r="G20" s="34" t="s">
        <v>3</v>
      </c>
      <c r="H20" s="68" t="s">
        <v>645</v>
      </c>
      <c r="I20" s="4" t="str">
        <f>VLOOKUP(C20,WM!$A$1:$B$16,2,FALSE)</f>
        <v>WCU115+BOX</v>
      </c>
      <c r="J20" s="75" t="s">
        <v>665</v>
      </c>
    </row>
    <row r="21" spans="1:10" ht="13.8">
      <c r="A21" s="9" t="s">
        <v>228</v>
      </c>
      <c r="B21" s="33" t="s">
        <v>274</v>
      </c>
      <c r="C21" s="34" t="s">
        <v>6</v>
      </c>
      <c r="D21" s="33" t="s">
        <v>23</v>
      </c>
      <c r="E21" s="9" t="s">
        <v>664</v>
      </c>
      <c r="F21" s="34" t="s">
        <v>3</v>
      </c>
      <c r="G21" s="34" t="s">
        <v>3</v>
      </c>
      <c r="H21" s="68" t="s">
        <v>645</v>
      </c>
      <c r="I21" s="4" t="str">
        <f>VLOOKUP(C21,WM!$A$1:$B$16,2,FALSE)</f>
        <v>WCU115+BOX</v>
      </c>
      <c r="J21" s="75" t="s">
        <v>665</v>
      </c>
    </row>
    <row r="22" spans="1:10" ht="13.8">
      <c r="A22" s="9" t="s">
        <v>229</v>
      </c>
      <c r="B22" s="33" t="s">
        <v>275</v>
      </c>
      <c r="C22" s="34" t="s">
        <v>8</v>
      </c>
      <c r="D22" s="33" t="s">
        <v>37</v>
      </c>
      <c r="E22" s="9" t="s">
        <v>664</v>
      </c>
      <c r="F22" s="34" t="s">
        <v>3</v>
      </c>
      <c r="G22" s="34" t="s">
        <v>3</v>
      </c>
      <c r="H22" s="68" t="s">
        <v>645</v>
      </c>
      <c r="I22" s="4" t="str">
        <f>VLOOKUP(C22,WM!$A$1:$B$16,2,FALSE)</f>
        <v>WCU200+BOX</v>
      </c>
      <c r="J22" s="75" t="s">
        <v>665</v>
      </c>
    </row>
    <row r="23" spans="1:10" ht="13.8">
      <c r="A23" s="9" t="s">
        <v>230</v>
      </c>
      <c r="B23" s="33" t="s">
        <v>276</v>
      </c>
      <c r="C23" s="34" t="s">
        <v>8</v>
      </c>
      <c r="D23" s="33" t="s">
        <v>37</v>
      </c>
      <c r="E23" s="9" t="s">
        <v>664</v>
      </c>
      <c r="F23" s="34" t="s">
        <v>3</v>
      </c>
      <c r="G23" s="34" t="s">
        <v>3</v>
      </c>
      <c r="H23" s="68" t="s">
        <v>645</v>
      </c>
      <c r="I23" s="4" t="str">
        <f>VLOOKUP(C23,WM!$A$1:$B$16,2,FALSE)</f>
        <v>WCU200+BOX</v>
      </c>
      <c r="J23" s="75" t="s">
        <v>665</v>
      </c>
    </row>
    <row r="24" spans="1:10" ht="13.8">
      <c r="A24" s="9" t="s">
        <v>231</v>
      </c>
      <c r="B24" s="33" t="s">
        <v>277</v>
      </c>
      <c r="C24" s="34" t="s">
        <v>7</v>
      </c>
      <c r="D24" s="33" t="s">
        <v>37</v>
      </c>
      <c r="E24" s="9" t="s">
        <v>664</v>
      </c>
      <c r="F24" s="34" t="s">
        <v>3</v>
      </c>
      <c r="G24" s="34" t="s">
        <v>3</v>
      </c>
      <c r="H24" s="68" t="s">
        <v>645</v>
      </c>
      <c r="I24" s="4" t="str">
        <f>VLOOKUP(C24,WM!$A$1:$B$16,2,FALSE)</f>
        <v>WCU150+BOX</v>
      </c>
      <c r="J24" s="75" t="s">
        <v>665</v>
      </c>
    </row>
    <row r="25" spans="1:10" ht="13.8">
      <c r="A25" s="9" t="s">
        <v>232</v>
      </c>
      <c r="B25" s="33" t="s">
        <v>278</v>
      </c>
      <c r="C25" s="34" t="s">
        <v>7</v>
      </c>
      <c r="D25" s="33" t="s">
        <v>37</v>
      </c>
      <c r="E25" s="9" t="s">
        <v>664</v>
      </c>
      <c r="F25" s="34" t="s">
        <v>3</v>
      </c>
      <c r="G25" s="34" t="s">
        <v>3</v>
      </c>
      <c r="H25" s="68" t="s">
        <v>645</v>
      </c>
      <c r="I25" s="4" t="str">
        <f>VLOOKUP(C25,WM!$A$1:$B$16,2,FALSE)</f>
        <v>WCU150+BOX</v>
      </c>
      <c r="J25" s="75" t="s">
        <v>665</v>
      </c>
    </row>
    <row r="26" spans="1:10" ht="13.8">
      <c r="A26" s="9" t="s">
        <v>245</v>
      </c>
      <c r="B26" s="33" t="s">
        <v>279</v>
      </c>
      <c r="C26" s="34" t="s">
        <v>5</v>
      </c>
      <c r="D26" s="33" t="s">
        <v>23</v>
      </c>
      <c r="E26" s="9" t="s">
        <v>664</v>
      </c>
      <c r="F26" s="34" t="s">
        <v>3</v>
      </c>
      <c r="G26" s="34" t="s">
        <v>3</v>
      </c>
      <c r="H26" s="68" t="s">
        <v>645</v>
      </c>
      <c r="I26" s="4" t="str">
        <f>VLOOKUP(C26,WM!$A$1:$B$16,2,FALSE)</f>
        <v>WCU90+BOX</v>
      </c>
      <c r="J26" s="75" t="s">
        <v>665</v>
      </c>
    </row>
    <row r="27" spans="1:10" ht="13.8">
      <c r="A27" s="9" t="s">
        <v>246</v>
      </c>
      <c r="B27" s="33" t="s">
        <v>280</v>
      </c>
      <c r="C27" s="34" t="s">
        <v>6</v>
      </c>
      <c r="D27" s="33" t="s">
        <v>23</v>
      </c>
      <c r="E27" s="9" t="s">
        <v>664</v>
      </c>
      <c r="F27" s="34" t="s">
        <v>3</v>
      </c>
      <c r="G27" s="34" t="s">
        <v>3</v>
      </c>
      <c r="H27" s="68" t="s">
        <v>645</v>
      </c>
      <c r="I27" s="4" t="str">
        <f>VLOOKUP(C27,WM!$A$1:$B$16,2,FALSE)</f>
        <v>WCU115+BOX</v>
      </c>
      <c r="J27" s="75" t="s">
        <v>665</v>
      </c>
    </row>
    <row r="28" spans="1:10" ht="13.8">
      <c r="A28" s="9" t="s">
        <v>247</v>
      </c>
      <c r="B28" s="33" t="s">
        <v>281</v>
      </c>
      <c r="C28" s="34" t="s">
        <v>7</v>
      </c>
      <c r="D28" s="33" t="s">
        <v>37</v>
      </c>
      <c r="E28" s="9" t="s">
        <v>664</v>
      </c>
      <c r="F28" s="34" t="s">
        <v>3</v>
      </c>
      <c r="G28" s="34" t="s">
        <v>3</v>
      </c>
      <c r="H28" s="68" t="s">
        <v>645</v>
      </c>
      <c r="I28" s="4" t="str">
        <f>VLOOKUP(C28,WM!$A$1:$B$16,2,FALSE)</f>
        <v>WCU150+BOX</v>
      </c>
      <c r="J28" s="75" t="s">
        <v>665</v>
      </c>
    </row>
    <row r="29" spans="1:10" ht="13.8">
      <c r="A29" s="9" t="s">
        <v>248</v>
      </c>
      <c r="B29" s="33" t="s">
        <v>282</v>
      </c>
      <c r="C29" s="34" t="s">
        <v>8</v>
      </c>
      <c r="D29" s="33" t="s">
        <v>37</v>
      </c>
      <c r="E29" s="9" t="s">
        <v>664</v>
      </c>
      <c r="F29" s="34" t="s">
        <v>3</v>
      </c>
      <c r="G29" s="34" t="s">
        <v>3</v>
      </c>
      <c r="H29" s="68" t="s">
        <v>645</v>
      </c>
      <c r="I29" s="4" t="str">
        <f>VLOOKUP(C29,WM!$A$1:$B$16,2,FALSE)</f>
        <v>WCU200+BOX</v>
      </c>
      <c r="J29" s="75" t="s">
        <v>665</v>
      </c>
    </row>
    <row r="30" spans="1:10" ht="13.8">
      <c r="A30" s="29"/>
      <c r="B30" s="30"/>
      <c r="C30" s="30"/>
      <c r="D30" s="31"/>
      <c r="E30" s="31"/>
      <c r="F30" s="31"/>
      <c r="G30" s="31"/>
      <c r="H30" s="68"/>
      <c r="I30" s="4"/>
    </row>
    <row r="31" spans="1:10" ht="13.8">
      <c r="H31" s="68"/>
      <c r="I31" s="4"/>
    </row>
    <row r="32" spans="1:10" ht="13.8">
      <c r="H32" s="68"/>
      <c r="I32" s="4"/>
    </row>
    <row r="33" spans="8:9" ht="13.8">
      <c r="H33" s="68"/>
      <c r="I33" s="4"/>
    </row>
    <row r="34" spans="8:9" ht="13.8">
      <c r="H34" s="68"/>
      <c r="I34" s="4"/>
    </row>
    <row r="35" spans="8:9" ht="13.8">
      <c r="H35" s="68"/>
      <c r="I35" s="4"/>
    </row>
    <row r="36" spans="8:9" ht="13.8">
      <c r="H36" s="68"/>
      <c r="I36" s="4"/>
    </row>
    <row r="37" spans="8:9" ht="13.8">
      <c r="H37" s="68"/>
      <c r="I37" s="4"/>
    </row>
    <row r="38" spans="8:9" ht="13.8">
      <c r="H38" s="68"/>
      <c r="I38" s="4"/>
    </row>
    <row r="39" spans="8:9" ht="13.8">
      <c r="H39" s="68"/>
      <c r="I39"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42"/>
  <sheetViews>
    <sheetView zoomScale="200" zoomScaleNormal="200" workbookViewId="0">
      <selection activeCell="A119" sqref="A119:A121"/>
    </sheetView>
  </sheetViews>
  <sheetFormatPr defaultRowHeight="13.2"/>
  <cols>
    <col min="1" max="1" width="15.88671875" bestFit="1" customWidth="1"/>
    <col min="2" max="2" width="11" bestFit="1" customWidth="1"/>
    <col min="3" max="3" width="7.21875" bestFit="1" customWidth="1"/>
    <col min="4" max="4" width="9.21875" bestFit="1" customWidth="1"/>
    <col min="5" max="5" width="4.33203125" bestFit="1" customWidth="1"/>
    <col min="6" max="7" width="7.77734375" bestFit="1" customWidth="1"/>
    <col min="8" max="8" width="10.33203125" bestFit="1" customWidth="1"/>
    <col min="9" max="9" width="11.21875" bestFit="1" customWidth="1"/>
  </cols>
  <sheetData>
    <row r="1" spans="1:10" ht="31.2">
      <c r="A1" s="42" t="s">
        <v>208</v>
      </c>
      <c r="B1" s="43" t="s">
        <v>61</v>
      </c>
      <c r="C1" s="44" t="s">
        <v>60</v>
      </c>
      <c r="D1" s="45" t="s">
        <v>59</v>
      </c>
      <c r="E1" s="44" t="s">
        <v>64</v>
      </c>
      <c r="F1" s="46" t="s">
        <v>62</v>
      </c>
      <c r="G1" s="47" t="s">
        <v>63</v>
      </c>
    </row>
    <row r="2" spans="1:10" ht="13.8">
      <c r="A2" s="9" t="s">
        <v>344</v>
      </c>
      <c r="B2" s="33" t="s">
        <v>347</v>
      </c>
      <c r="C2" s="34" t="s">
        <v>4</v>
      </c>
      <c r="D2" s="33" t="s">
        <v>12</v>
      </c>
      <c r="E2" s="9" t="s">
        <v>664</v>
      </c>
      <c r="F2" s="34" t="s">
        <v>3</v>
      </c>
      <c r="G2" s="34" t="s">
        <v>286</v>
      </c>
      <c r="H2" s="68" t="s">
        <v>645</v>
      </c>
      <c r="I2" s="4" t="str">
        <f>VLOOKUP(C2,WM!$A$1:$B$13,2,FALSE)</f>
        <v>WCU65+BOX</v>
      </c>
      <c r="J2" s="75" t="s">
        <v>665</v>
      </c>
    </row>
    <row r="3" spans="1:10" ht="13.8">
      <c r="A3" s="9" t="s">
        <v>345</v>
      </c>
      <c r="B3" s="33" t="s">
        <v>291</v>
      </c>
      <c r="C3" s="34" t="s">
        <v>4</v>
      </c>
      <c r="D3" s="33" t="s">
        <v>12</v>
      </c>
      <c r="E3" s="9" t="s">
        <v>664</v>
      </c>
      <c r="F3" s="34" t="s">
        <v>3</v>
      </c>
      <c r="G3" s="34" t="s">
        <v>286</v>
      </c>
      <c r="H3" s="68" t="s">
        <v>645</v>
      </c>
      <c r="I3" s="4" t="str">
        <f>VLOOKUP(C3,WM!$A$1:$B$13,2,FALSE)</f>
        <v>WCU65+BOX</v>
      </c>
      <c r="J3" s="75" t="s">
        <v>665</v>
      </c>
    </row>
    <row r="4" spans="1:10" ht="13.8">
      <c r="A4" s="9" t="s">
        <v>346</v>
      </c>
      <c r="B4" s="33" t="s">
        <v>348</v>
      </c>
      <c r="C4" s="34" t="s">
        <v>4</v>
      </c>
      <c r="D4" s="33" t="s">
        <v>12</v>
      </c>
      <c r="E4" s="9" t="s">
        <v>664</v>
      </c>
      <c r="F4" s="34" t="s">
        <v>3</v>
      </c>
      <c r="G4" s="34" t="s">
        <v>286</v>
      </c>
      <c r="H4" s="68" t="s">
        <v>645</v>
      </c>
      <c r="I4" s="4" t="str">
        <f>VLOOKUP(C4,WM!$A$1:$B$13,2,FALSE)</f>
        <v>WCU65+BOX</v>
      </c>
      <c r="J4" s="75" t="s">
        <v>665</v>
      </c>
    </row>
    <row r="5" spans="1:10" ht="13.8">
      <c r="A5" s="9" t="s">
        <v>349</v>
      </c>
      <c r="B5" s="33" t="s">
        <v>352</v>
      </c>
      <c r="C5" s="34" t="s">
        <v>4</v>
      </c>
      <c r="D5" s="33" t="s">
        <v>12</v>
      </c>
      <c r="E5" s="9" t="s">
        <v>664</v>
      </c>
      <c r="F5" s="34" t="s">
        <v>3</v>
      </c>
      <c r="G5" s="34" t="s">
        <v>17</v>
      </c>
      <c r="H5" s="68" t="s">
        <v>645</v>
      </c>
      <c r="I5" s="4" t="str">
        <f>VLOOKUP(C5,WM!$A$1:$B$13,2,FALSE)</f>
        <v>WCU65+BOX</v>
      </c>
      <c r="J5" s="75" t="s">
        <v>665</v>
      </c>
    </row>
    <row r="6" spans="1:10" ht="13.8">
      <c r="A6" s="9" t="s">
        <v>350</v>
      </c>
      <c r="B6" s="33" t="s">
        <v>296</v>
      </c>
      <c r="C6" s="34" t="s">
        <v>4</v>
      </c>
      <c r="D6" s="33" t="s">
        <v>12</v>
      </c>
      <c r="E6" s="9" t="s">
        <v>664</v>
      </c>
      <c r="F6" s="34" t="s">
        <v>3</v>
      </c>
      <c r="G6" s="34" t="s">
        <v>17</v>
      </c>
      <c r="H6" s="68" t="s">
        <v>645</v>
      </c>
      <c r="I6" s="4" t="str">
        <f>VLOOKUP(C6,WM!$A$1:$B$13,2,FALSE)</f>
        <v>WCU65+BOX</v>
      </c>
      <c r="J6" s="75" t="s">
        <v>665</v>
      </c>
    </row>
    <row r="7" spans="1:10" ht="13.8">
      <c r="A7" s="9" t="s">
        <v>351</v>
      </c>
      <c r="B7" s="33" t="s">
        <v>353</v>
      </c>
      <c r="C7" s="34" t="s">
        <v>4</v>
      </c>
      <c r="D7" s="33" t="s">
        <v>12</v>
      </c>
      <c r="E7" s="9" t="s">
        <v>664</v>
      </c>
      <c r="F7" s="34" t="s">
        <v>3</v>
      </c>
      <c r="G7" s="34" t="s">
        <v>17</v>
      </c>
      <c r="H7" s="68" t="s">
        <v>645</v>
      </c>
      <c r="I7" s="4" t="str">
        <f>VLOOKUP(C7,WM!$A$1:$B$13,2,FALSE)</f>
        <v>WCU65+BOX</v>
      </c>
      <c r="J7" s="75" t="s">
        <v>665</v>
      </c>
    </row>
    <row r="8" spans="1:10" ht="13.8">
      <c r="A8" s="9" t="s">
        <v>354</v>
      </c>
      <c r="B8" s="33" t="s">
        <v>362</v>
      </c>
      <c r="C8" s="34" t="s">
        <v>14</v>
      </c>
      <c r="D8" s="33" t="s">
        <v>12</v>
      </c>
      <c r="E8" s="9" t="s">
        <v>664</v>
      </c>
      <c r="F8" s="34" t="s">
        <v>3</v>
      </c>
      <c r="G8" s="34" t="s">
        <v>3</v>
      </c>
      <c r="H8" s="68" t="s">
        <v>645</v>
      </c>
      <c r="I8" s="4" t="str">
        <f>VLOOKUP(C8,WM!$A$1:$B$13,2,FALSE)</f>
        <v>WCU45+BOX</v>
      </c>
      <c r="J8" s="75" t="s">
        <v>665</v>
      </c>
    </row>
    <row r="9" spans="1:10" ht="13.8">
      <c r="A9" s="9" t="s">
        <v>360</v>
      </c>
      <c r="B9" s="33" t="s">
        <v>301</v>
      </c>
      <c r="C9" s="34" t="s">
        <v>14</v>
      </c>
      <c r="D9" s="33" t="s">
        <v>12</v>
      </c>
      <c r="E9" s="9" t="s">
        <v>664</v>
      </c>
      <c r="F9" s="34" t="s">
        <v>3</v>
      </c>
      <c r="G9" s="34" t="s">
        <v>3</v>
      </c>
      <c r="H9" s="68" t="s">
        <v>645</v>
      </c>
      <c r="I9" s="4" t="str">
        <f>VLOOKUP(C9,WM!$A$1:$B$13,2,FALSE)</f>
        <v>WCU45+BOX</v>
      </c>
      <c r="J9" s="75" t="s">
        <v>665</v>
      </c>
    </row>
    <row r="10" spans="1:10" ht="13.8">
      <c r="A10" s="9" t="s">
        <v>361</v>
      </c>
      <c r="B10" s="33" t="s">
        <v>363</v>
      </c>
      <c r="C10" s="34" t="s">
        <v>14</v>
      </c>
      <c r="D10" s="33" t="s">
        <v>12</v>
      </c>
      <c r="E10" s="9" t="s">
        <v>664</v>
      </c>
      <c r="F10" s="34" t="s">
        <v>3</v>
      </c>
      <c r="G10" s="34" t="s">
        <v>3</v>
      </c>
      <c r="H10" s="68" t="s">
        <v>645</v>
      </c>
      <c r="I10" s="4" t="str">
        <f>VLOOKUP(C10,WM!$A$1:$B$13,2,FALSE)</f>
        <v>WCU45+BOX</v>
      </c>
      <c r="J10" s="75" t="s">
        <v>665</v>
      </c>
    </row>
    <row r="11" spans="1:10" ht="13.8">
      <c r="A11" s="9" t="s">
        <v>357</v>
      </c>
      <c r="B11" s="33" t="s">
        <v>358</v>
      </c>
      <c r="C11" s="34" t="s">
        <v>4</v>
      </c>
      <c r="D11" s="33" t="s">
        <v>12</v>
      </c>
      <c r="E11" s="9" t="s">
        <v>664</v>
      </c>
      <c r="F11" s="34" t="s">
        <v>3</v>
      </c>
      <c r="G11" s="34" t="s">
        <v>3</v>
      </c>
      <c r="H11" s="68" t="s">
        <v>645</v>
      </c>
      <c r="I11" s="4" t="str">
        <f>VLOOKUP(C11,WM!$A$1:$B$13,2,FALSE)</f>
        <v>WCU65+BOX</v>
      </c>
      <c r="J11" s="75" t="s">
        <v>665</v>
      </c>
    </row>
    <row r="12" spans="1:10" ht="13.8">
      <c r="A12" s="9" t="s">
        <v>356</v>
      </c>
      <c r="B12" s="33" t="s">
        <v>306</v>
      </c>
      <c r="C12" s="34" t="s">
        <v>4</v>
      </c>
      <c r="D12" s="33" t="s">
        <v>12</v>
      </c>
      <c r="E12" s="9" t="s">
        <v>664</v>
      </c>
      <c r="F12" s="34" t="s">
        <v>3</v>
      </c>
      <c r="G12" s="34" t="s">
        <v>3</v>
      </c>
      <c r="H12" s="68" t="s">
        <v>645</v>
      </c>
      <c r="I12" s="4" t="str">
        <f>VLOOKUP(C12,WM!$A$1:$B$13,2,FALSE)</f>
        <v>WCU65+BOX</v>
      </c>
      <c r="J12" s="75" t="s">
        <v>665</v>
      </c>
    </row>
    <row r="13" spans="1:10" ht="13.8">
      <c r="A13" s="9" t="s">
        <v>355</v>
      </c>
      <c r="B13" s="33" t="s">
        <v>359</v>
      </c>
      <c r="C13" s="34" t="s">
        <v>4</v>
      </c>
      <c r="D13" s="33" t="s">
        <v>12</v>
      </c>
      <c r="E13" s="9" t="s">
        <v>664</v>
      </c>
      <c r="F13" s="34" t="s">
        <v>3</v>
      </c>
      <c r="G13" s="34" t="s">
        <v>3</v>
      </c>
      <c r="H13" s="68" t="s">
        <v>645</v>
      </c>
      <c r="I13" s="4" t="str">
        <f>VLOOKUP(C13,WM!$A$1:$B$13,2,FALSE)</f>
        <v>WCU65+BOX</v>
      </c>
      <c r="J13" s="75" t="s">
        <v>665</v>
      </c>
    </row>
    <row r="14" spans="1:10" ht="13.8">
      <c r="A14" s="9" t="s">
        <v>364</v>
      </c>
      <c r="B14" s="33" t="s">
        <v>367</v>
      </c>
      <c r="C14" s="34" t="s">
        <v>4</v>
      </c>
      <c r="D14" s="33" t="s">
        <v>12</v>
      </c>
      <c r="E14" s="9" t="s">
        <v>664</v>
      </c>
      <c r="F14" s="34" t="s">
        <v>3</v>
      </c>
      <c r="G14" s="34" t="s">
        <v>3</v>
      </c>
      <c r="H14" s="68" t="s">
        <v>645</v>
      </c>
      <c r="I14" s="4" t="str">
        <f>VLOOKUP(C14,WM!$A$1:$B$13,2,FALSE)</f>
        <v>WCU65+BOX</v>
      </c>
      <c r="J14" s="75" t="s">
        <v>665</v>
      </c>
    </row>
    <row r="15" spans="1:10" ht="13.8">
      <c r="A15" s="9" t="s">
        <v>365</v>
      </c>
      <c r="B15" s="33" t="s">
        <v>311</v>
      </c>
      <c r="C15" s="34" t="s">
        <v>4</v>
      </c>
      <c r="D15" s="33" t="s">
        <v>12</v>
      </c>
      <c r="E15" s="9" t="s">
        <v>664</v>
      </c>
      <c r="F15" s="34" t="s">
        <v>3</v>
      </c>
      <c r="G15" s="34" t="s">
        <v>3</v>
      </c>
      <c r="H15" s="68" t="s">
        <v>645</v>
      </c>
      <c r="I15" s="4" t="str">
        <f>VLOOKUP(C15,WM!$A$1:$B$13,2,FALSE)</f>
        <v>WCU65+BOX</v>
      </c>
      <c r="J15" s="75" t="s">
        <v>665</v>
      </c>
    </row>
    <row r="16" spans="1:10" ht="13.8">
      <c r="A16" s="9" t="s">
        <v>366</v>
      </c>
      <c r="B16" s="33" t="s">
        <v>368</v>
      </c>
      <c r="C16" s="34" t="s">
        <v>4</v>
      </c>
      <c r="D16" s="33" t="s">
        <v>12</v>
      </c>
      <c r="E16" s="9" t="s">
        <v>664</v>
      </c>
      <c r="F16" s="34" t="s">
        <v>3</v>
      </c>
      <c r="G16" s="34" t="s">
        <v>3</v>
      </c>
      <c r="H16" s="68" t="s">
        <v>645</v>
      </c>
      <c r="I16" s="4" t="str">
        <f>VLOOKUP(C16,WM!$A$1:$B$13,2,FALSE)</f>
        <v>WCU65+BOX</v>
      </c>
      <c r="J16" s="75" t="s">
        <v>665</v>
      </c>
    </row>
    <row r="17" spans="1:10" ht="13.8">
      <c r="A17" s="9" t="s">
        <v>369</v>
      </c>
      <c r="B17" s="33" t="s">
        <v>372</v>
      </c>
      <c r="C17" s="34" t="s">
        <v>5</v>
      </c>
      <c r="D17" s="33" t="s">
        <v>23</v>
      </c>
      <c r="E17" s="9" t="s">
        <v>664</v>
      </c>
      <c r="F17" s="34" t="s">
        <v>3</v>
      </c>
      <c r="G17" s="34" t="s">
        <v>3</v>
      </c>
      <c r="H17" s="68" t="s">
        <v>645</v>
      </c>
      <c r="I17" s="4" t="str">
        <f>VLOOKUP(C17,WM!$A$1:$B$13,2,FALSE)</f>
        <v>WCU90+BOX</v>
      </c>
      <c r="J17" s="75" t="s">
        <v>665</v>
      </c>
    </row>
    <row r="18" spans="1:10" ht="13.8">
      <c r="A18" s="9" t="s">
        <v>370</v>
      </c>
      <c r="B18" s="33" t="s">
        <v>315</v>
      </c>
      <c r="C18" s="34" t="s">
        <v>5</v>
      </c>
      <c r="D18" s="33" t="s">
        <v>23</v>
      </c>
      <c r="E18" s="9" t="s">
        <v>664</v>
      </c>
      <c r="F18" s="34" t="s">
        <v>3</v>
      </c>
      <c r="G18" s="34" t="s">
        <v>3</v>
      </c>
      <c r="H18" s="68" t="s">
        <v>645</v>
      </c>
      <c r="I18" s="4" t="str">
        <f>VLOOKUP(C18,WM!$A$1:$B$13,2,FALSE)</f>
        <v>WCU90+BOX</v>
      </c>
      <c r="J18" s="75" t="s">
        <v>665</v>
      </c>
    </row>
    <row r="19" spans="1:10" ht="13.8">
      <c r="A19" s="9" t="s">
        <v>371</v>
      </c>
      <c r="B19" s="33" t="s">
        <v>373</v>
      </c>
      <c r="C19" s="34" t="s">
        <v>5</v>
      </c>
      <c r="D19" s="33" t="s">
        <v>23</v>
      </c>
      <c r="E19" s="9" t="s">
        <v>664</v>
      </c>
      <c r="F19" s="34" t="s">
        <v>3</v>
      </c>
      <c r="G19" s="34" t="s">
        <v>3</v>
      </c>
      <c r="H19" s="68" t="s">
        <v>645</v>
      </c>
      <c r="I19" s="4" t="str">
        <f>VLOOKUP(C19,WM!$A$1:$B$13,2,FALSE)</f>
        <v>WCU90+BOX</v>
      </c>
      <c r="J19" s="75" t="s">
        <v>665</v>
      </c>
    </row>
    <row r="20" spans="1:10" ht="13.8">
      <c r="A20" s="9" t="s">
        <v>374</v>
      </c>
      <c r="B20" s="33" t="s">
        <v>377</v>
      </c>
      <c r="C20" s="34" t="s">
        <v>5</v>
      </c>
      <c r="D20" s="33" t="s">
        <v>23</v>
      </c>
      <c r="E20" s="9" t="s">
        <v>664</v>
      </c>
      <c r="F20" s="34" t="s">
        <v>3</v>
      </c>
      <c r="G20" s="34" t="s">
        <v>3</v>
      </c>
      <c r="H20" s="68" t="s">
        <v>645</v>
      </c>
      <c r="I20" s="4" t="str">
        <f>VLOOKUP(C20,WM!$A$1:$B$13,2,FALSE)</f>
        <v>WCU90+BOX</v>
      </c>
      <c r="J20" s="75" t="s">
        <v>665</v>
      </c>
    </row>
    <row r="21" spans="1:10" ht="13.8">
      <c r="A21" s="9" t="s">
        <v>375</v>
      </c>
      <c r="B21" s="33" t="s">
        <v>320</v>
      </c>
      <c r="C21" s="34" t="s">
        <v>5</v>
      </c>
      <c r="D21" s="33" t="s">
        <v>23</v>
      </c>
      <c r="E21" s="9" t="s">
        <v>664</v>
      </c>
      <c r="F21" s="34" t="s">
        <v>3</v>
      </c>
      <c r="G21" s="34" t="s">
        <v>3</v>
      </c>
      <c r="H21" s="68" t="s">
        <v>645</v>
      </c>
      <c r="I21" s="4" t="str">
        <f>VLOOKUP(C21,WM!$A$1:$B$13,2,FALSE)</f>
        <v>WCU90+BOX</v>
      </c>
      <c r="J21" s="75" t="s">
        <v>665</v>
      </c>
    </row>
    <row r="22" spans="1:10" ht="13.8">
      <c r="A22" s="9" t="s">
        <v>376</v>
      </c>
      <c r="B22" s="33" t="s">
        <v>378</v>
      </c>
      <c r="C22" s="34" t="s">
        <v>5</v>
      </c>
      <c r="D22" s="33" t="s">
        <v>23</v>
      </c>
      <c r="E22" s="9" t="s">
        <v>664</v>
      </c>
      <c r="F22" s="34" t="s">
        <v>3</v>
      </c>
      <c r="G22" s="34" t="s">
        <v>3</v>
      </c>
      <c r="H22" s="68" t="s">
        <v>645</v>
      </c>
      <c r="I22" s="4" t="str">
        <f>VLOOKUP(C22,WM!$A$1:$B$13,2,FALSE)</f>
        <v>WCU90+BOX</v>
      </c>
      <c r="J22" s="75" t="s">
        <v>665</v>
      </c>
    </row>
    <row r="23" spans="1:10" ht="13.8">
      <c r="A23" s="9" t="s">
        <v>379</v>
      </c>
      <c r="B23" s="33" t="s">
        <v>382</v>
      </c>
      <c r="C23" s="34" t="s">
        <v>5</v>
      </c>
      <c r="D23" s="33" t="s">
        <v>23</v>
      </c>
      <c r="E23" s="9" t="s">
        <v>664</v>
      </c>
      <c r="F23" s="34" t="s">
        <v>3</v>
      </c>
      <c r="G23" s="34" t="s">
        <v>3</v>
      </c>
      <c r="H23" s="68" t="s">
        <v>645</v>
      </c>
      <c r="I23" s="4" t="str">
        <f>VLOOKUP(C23,WM!$A$1:$B$13,2,FALSE)</f>
        <v>WCU90+BOX</v>
      </c>
      <c r="J23" s="75" t="s">
        <v>665</v>
      </c>
    </row>
    <row r="24" spans="1:10" ht="13.8">
      <c r="A24" s="9" t="s">
        <v>380</v>
      </c>
      <c r="B24" s="33" t="s">
        <v>326</v>
      </c>
      <c r="C24" s="34" t="s">
        <v>5</v>
      </c>
      <c r="D24" s="33" t="s">
        <v>23</v>
      </c>
      <c r="E24" s="9" t="s">
        <v>664</v>
      </c>
      <c r="F24" s="34" t="s">
        <v>3</v>
      </c>
      <c r="G24" s="34" t="s">
        <v>3</v>
      </c>
      <c r="H24" s="68" t="s">
        <v>645</v>
      </c>
      <c r="I24" s="4" t="str">
        <f>VLOOKUP(C24,WM!$A$1:$B$13,2,FALSE)</f>
        <v>WCU90+BOX</v>
      </c>
      <c r="J24" s="75" t="s">
        <v>665</v>
      </c>
    </row>
    <row r="25" spans="1:10" ht="13.8">
      <c r="A25" s="9" t="s">
        <v>381</v>
      </c>
      <c r="B25" s="33" t="s">
        <v>383</v>
      </c>
      <c r="C25" s="34" t="s">
        <v>5</v>
      </c>
      <c r="D25" s="33" t="s">
        <v>23</v>
      </c>
      <c r="E25" s="9" t="s">
        <v>664</v>
      </c>
      <c r="F25" s="34" t="s">
        <v>3</v>
      </c>
      <c r="G25" s="34" t="s">
        <v>3</v>
      </c>
      <c r="H25" s="68" t="s">
        <v>645</v>
      </c>
      <c r="I25" s="4" t="str">
        <f>VLOOKUP(C25,WM!$A$1:$B$13,2,FALSE)</f>
        <v>WCU90+BOX</v>
      </c>
      <c r="J25" s="75" t="s">
        <v>665</v>
      </c>
    </row>
    <row r="26" spans="1:10" ht="13.8">
      <c r="A26" s="9" t="s">
        <v>384</v>
      </c>
      <c r="B26" s="33" t="s">
        <v>387</v>
      </c>
      <c r="C26" s="34" t="s">
        <v>5</v>
      </c>
      <c r="D26" s="33" t="s">
        <v>23</v>
      </c>
      <c r="E26" s="9" t="s">
        <v>664</v>
      </c>
      <c r="F26" s="34" t="s">
        <v>3</v>
      </c>
      <c r="G26" s="34" t="s">
        <v>3</v>
      </c>
      <c r="H26" s="68" t="s">
        <v>645</v>
      </c>
      <c r="I26" s="4" t="str">
        <f>VLOOKUP(C26,WM!$A$1:$B$13,2,FALSE)</f>
        <v>WCU90+BOX</v>
      </c>
      <c r="J26" s="75" t="s">
        <v>665</v>
      </c>
    </row>
    <row r="27" spans="1:10" ht="13.8">
      <c r="A27" s="9" t="s">
        <v>385</v>
      </c>
      <c r="B27" s="33" t="s">
        <v>324</v>
      </c>
      <c r="C27" s="34" t="s">
        <v>5</v>
      </c>
      <c r="D27" s="33" t="s">
        <v>23</v>
      </c>
      <c r="E27" s="9" t="s">
        <v>664</v>
      </c>
      <c r="F27" s="34" t="s">
        <v>3</v>
      </c>
      <c r="G27" s="34" t="s">
        <v>3</v>
      </c>
      <c r="H27" s="68" t="s">
        <v>645</v>
      </c>
      <c r="I27" s="4" t="str">
        <f>VLOOKUP(C27,WM!$A$1:$B$13,2,FALSE)</f>
        <v>WCU90+BOX</v>
      </c>
      <c r="J27" s="75" t="s">
        <v>665</v>
      </c>
    </row>
    <row r="28" spans="1:10" ht="13.8">
      <c r="A28" s="9" t="s">
        <v>386</v>
      </c>
      <c r="B28" s="33" t="s">
        <v>388</v>
      </c>
      <c r="C28" s="34" t="s">
        <v>5</v>
      </c>
      <c r="D28" s="33" t="s">
        <v>23</v>
      </c>
      <c r="E28" s="9" t="s">
        <v>664</v>
      </c>
      <c r="F28" s="34" t="s">
        <v>3</v>
      </c>
      <c r="G28" s="34" t="s">
        <v>3</v>
      </c>
      <c r="H28" s="68" t="s">
        <v>645</v>
      </c>
      <c r="I28" s="4" t="str">
        <f>VLOOKUP(C28,WM!$A$1:$B$13,2,FALSE)</f>
        <v>WCU90+BOX</v>
      </c>
      <c r="J28" s="75" t="s">
        <v>665</v>
      </c>
    </row>
    <row r="29" spans="1:10" ht="13.8">
      <c r="A29" s="9" t="s">
        <v>389</v>
      </c>
      <c r="B29" s="33" t="s">
        <v>392</v>
      </c>
      <c r="C29" s="34" t="s">
        <v>6</v>
      </c>
      <c r="D29" s="33" t="s">
        <v>23</v>
      </c>
      <c r="E29" s="9" t="s">
        <v>664</v>
      </c>
      <c r="F29" s="34" t="s">
        <v>3</v>
      </c>
      <c r="G29" s="34" t="s">
        <v>3</v>
      </c>
      <c r="H29" s="68" t="s">
        <v>645</v>
      </c>
      <c r="I29" s="4" t="str">
        <f>VLOOKUP(C29,WM!$A$1:$B$13,2,FALSE)</f>
        <v>WCU115+BOX</v>
      </c>
      <c r="J29" s="75" t="s">
        <v>665</v>
      </c>
    </row>
    <row r="30" spans="1:10" ht="13.8">
      <c r="A30" s="9" t="s">
        <v>390</v>
      </c>
      <c r="B30" s="33" t="s">
        <v>332</v>
      </c>
      <c r="C30" s="34" t="s">
        <v>6</v>
      </c>
      <c r="D30" s="33" t="s">
        <v>23</v>
      </c>
      <c r="E30" s="9" t="s">
        <v>664</v>
      </c>
      <c r="F30" s="34" t="s">
        <v>3</v>
      </c>
      <c r="G30" s="34" t="s">
        <v>3</v>
      </c>
      <c r="H30" s="68" t="s">
        <v>645</v>
      </c>
      <c r="I30" s="4" t="str">
        <f>VLOOKUP(C30,WM!$A$1:$B$13,2,FALSE)</f>
        <v>WCU115+BOX</v>
      </c>
      <c r="J30" s="75" t="s">
        <v>665</v>
      </c>
    </row>
    <row r="31" spans="1:10" ht="13.8">
      <c r="A31" s="9" t="s">
        <v>391</v>
      </c>
      <c r="B31" s="33" t="s">
        <v>393</v>
      </c>
      <c r="C31" s="34" t="s">
        <v>6</v>
      </c>
      <c r="D31" s="33" t="s">
        <v>23</v>
      </c>
      <c r="E31" s="9" t="s">
        <v>664</v>
      </c>
      <c r="F31" s="34" t="s">
        <v>3</v>
      </c>
      <c r="G31" s="34" t="s">
        <v>3</v>
      </c>
      <c r="H31" s="68" t="s">
        <v>645</v>
      </c>
      <c r="I31" s="4" t="str">
        <f>VLOOKUP(C31,WM!$A$1:$B$13,2,FALSE)</f>
        <v>WCU115+BOX</v>
      </c>
      <c r="J31" s="75" t="s">
        <v>665</v>
      </c>
    </row>
    <row r="32" spans="1:10" ht="13.8">
      <c r="A32" s="9" t="s">
        <v>394</v>
      </c>
      <c r="B32" s="33" t="s">
        <v>397</v>
      </c>
      <c r="C32" s="34" t="s">
        <v>6</v>
      </c>
      <c r="D32" s="33" t="s">
        <v>23</v>
      </c>
      <c r="E32" s="9" t="s">
        <v>664</v>
      </c>
      <c r="F32" s="34" t="s">
        <v>3</v>
      </c>
      <c r="G32" s="34" t="s">
        <v>3</v>
      </c>
      <c r="H32" s="68" t="s">
        <v>645</v>
      </c>
      <c r="I32" s="4" t="str">
        <f>VLOOKUP(C32,WM!$A$1:$B$13,2,FALSE)</f>
        <v>WCU115+BOX</v>
      </c>
      <c r="J32" s="75" t="s">
        <v>665</v>
      </c>
    </row>
    <row r="33" spans="1:10" ht="13.8">
      <c r="A33" s="9" t="s">
        <v>395</v>
      </c>
      <c r="B33" s="33" t="s">
        <v>337</v>
      </c>
      <c r="C33" s="34" t="s">
        <v>6</v>
      </c>
      <c r="D33" s="33" t="s">
        <v>23</v>
      </c>
      <c r="E33" s="9" t="s">
        <v>664</v>
      </c>
      <c r="F33" s="34" t="s">
        <v>3</v>
      </c>
      <c r="G33" s="34" t="s">
        <v>3</v>
      </c>
      <c r="H33" s="68" t="s">
        <v>645</v>
      </c>
      <c r="I33" s="4" t="str">
        <f>VLOOKUP(C33,WM!$A$1:$B$13,2,FALSE)</f>
        <v>WCU115+BOX</v>
      </c>
      <c r="J33" s="75" t="s">
        <v>665</v>
      </c>
    </row>
    <row r="34" spans="1:10" ht="13.8">
      <c r="A34" s="9" t="s">
        <v>396</v>
      </c>
      <c r="B34" s="33" t="s">
        <v>398</v>
      </c>
      <c r="C34" s="34" t="s">
        <v>6</v>
      </c>
      <c r="D34" s="33" t="s">
        <v>23</v>
      </c>
      <c r="E34" s="9" t="s">
        <v>664</v>
      </c>
      <c r="F34" s="34" t="s">
        <v>3</v>
      </c>
      <c r="G34" s="34" t="s">
        <v>3</v>
      </c>
      <c r="H34" s="68" t="s">
        <v>645</v>
      </c>
      <c r="I34" s="4" t="str">
        <f>VLOOKUP(C34,WM!$A$1:$B$13,2,FALSE)</f>
        <v>WCU115+BOX</v>
      </c>
      <c r="J34" s="75" t="s">
        <v>665</v>
      </c>
    </row>
    <row r="35" spans="1:10" ht="13.8">
      <c r="A35" s="9" t="s">
        <v>399</v>
      </c>
      <c r="B35" s="33" t="s">
        <v>402</v>
      </c>
      <c r="C35" s="34" t="s">
        <v>7</v>
      </c>
      <c r="D35" s="33" t="s">
        <v>53</v>
      </c>
      <c r="E35" s="9" t="s">
        <v>664</v>
      </c>
      <c r="F35" s="34" t="s">
        <v>0</v>
      </c>
      <c r="G35" s="34" t="s">
        <v>3</v>
      </c>
      <c r="H35" s="68" t="s">
        <v>644</v>
      </c>
      <c r="I35" s="4" t="str">
        <f>VLOOKUP(C35,WM!$A$1:$B$13,2,FALSE)</f>
        <v>WCU150+BOX</v>
      </c>
      <c r="J35" s="4" t="s">
        <v>666</v>
      </c>
    </row>
    <row r="36" spans="1:10" ht="13.8">
      <c r="A36" s="9" t="s">
        <v>400</v>
      </c>
      <c r="B36" s="33" t="s">
        <v>342</v>
      </c>
      <c r="C36" s="34" t="s">
        <v>7</v>
      </c>
      <c r="D36" s="33" t="s">
        <v>53</v>
      </c>
      <c r="E36" s="9" t="s">
        <v>664</v>
      </c>
      <c r="F36" s="34" t="s">
        <v>0</v>
      </c>
      <c r="G36" s="34" t="s">
        <v>3</v>
      </c>
      <c r="H36" s="68" t="s">
        <v>644</v>
      </c>
      <c r="I36" s="4" t="str">
        <f>VLOOKUP(C36,WM!$A$1:$B$13,2,FALSE)</f>
        <v>WCU150+BOX</v>
      </c>
      <c r="J36" s="4" t="s">
        <v>666</v>
      </c>
    </row>
    <row r="37" spans="1:10" ht="13.8">
      <c r="A37" s="9" t="s">
        <v>401</v>
      </c>
      <c r="B37" s="33" t="s">
        <v>403</v>
      </c>
      <c r="C37" s="34" t="s">
        <v>7</v>
      </c>
      <c r="D37" s="33" t="s">
        <v>53</v>
      </c>
      <c r="E37" s="9" t="s">
        <v>664</v>
      </c>
      <c r="F37" s="34" t="s">
        <v>0</v>
      </c>
      <c r="G37" s="34" t="s">
        <v>3</v>
      </c>
      <c r="H37" s="68" t="s">
        <v>644</v>
      </c>
      <c r="I37" s="4" t="str">
        <f>VLOOKUP(C37,WM!$A$1:$B$13,2,FALSE)</f>
        <v>WCU150+BOX</v>
      </c>
      <c r="J37" s="4" t="s">
        <v>666</v>
      </c>
    </row>
    <row r="38" spans="1:10" ht="13.8">
      <c r="A38" s="49" t="s">
        <v>287</v>
      </c>
      <c r="B38" s="39" t="s">
        <v>290</v>
      </c>
      <c r="C38" s="38" t="s">
        <v>4</v>
      </c>
      <c r="D38" s="39" t="s">
        <v>12</v>
      </c>
      <c r="E38" s="9" t="s">
        <v>664</v>
      </c>
      <c r="F38" s="38" t="s">
        <v>3</v>
      </c>
      <c r="G38" s="38" t="s">
        <v>286</v>
      </c>
      <c r="H38" s="68" t="s">
        <v>645</v>
      </c>
      <c r="I38" s="4" t="str">
        <f>VLOOKUP(C38,WM!$A$1:$B$13,2,FALSE)</f>
        <v>WCU65+BOX</v>
      </c>
      <c r="J38" s="75" t="s">
        <v>665</v>
      </c>
    </row>
    <row r="39" spans="1:10" ht="13.8">
      <c r="A39" s="49" t="s">
        <v>288</v>
      </c>
      <c r="B39" s="39" t="s">
        <v>291</v>
      </c>
      <c r="C39" s="38" t="s">
        <v>4</v>
      </c>
      <c r="D39" s="39" t="s">
        <v>12</v>
      </c>
      <c r="E39" s="9" t="s">
        <v>664</v>
      </c>
      <c r="F39" s="38" t="s">
        <v>3</v>
      </c>
      <c r="G39" s="38" t="s">
        <v>286</v>
      </c>
      <c r="H39" s="68" t="s">
        <v>645</v>
      </c>
      <c r="I39" s="4" t="str">
        <f>VLOOKUP(C39,WM!$A$1:$B$13,2,FALSE)</f>
        <v>WCU65+BOX</v>
      </c>
      <c r="J39" s="75" t="s">
        <v>665</v>
      </c>
    </row>
    <row r="40" spans="1:10" ht="13.8">
      <c r="A40" s="49" t="s">
        <v>289</v>
      </c>
      <c r="B40" s="39" t="s">
        <v>290</v>
      </c>
      <c r="C40" s="38" t="s">
        <v>4</v>
      </c>
      <c r="D40" s="39" t="s">
        <v>12</v>
      </c>
      <c r="E40" s="9" t="s">
        <v>664</v>
      </c>
      <c r="F40" s="38" t="s">
        <v>3</v>
      </c>
      <c r="G40" s="38" t="s">
        <v>286</v>
      </c>
      <c r="H40" s="68" t="s">
        <v>645</v>
      </c>
      <c r="I40" s="4" t="str">
        <f>VLOOKUP(C40,WM!$A$1:$B$13,2,FALSE)</f>
        <v>WCU65+BOX</v>
      </c>
      <c r="J40" s="75" t="s">
        <v>665</v>
      </c>
    </row>
    <row r="41" spans="1:10" ht="13.8">
      <c r="A41" s="49" t="s">
        <v>292</v>
      </c>
      <c r="B41" s="39" t="s">
        <v>295</v>
      </c>
      <c r="C41" s="38" t="s">
        <v>4</v>
      </c>
      <c r="D41" s="39" t="s">
        <v>12</v>
      </c>
      <c r="E41" s="9" t="s">
        <v>664</v>
      </c>
      <c r="F41" s="38" t="s">
        <v>3</v>
      </c>
      <c r="G41" s="38" t="s">
        <v>17</v>
      </c>
      <c r="H41" s="68" t="s">
        <v>645</v>
      </c>
      <c r="I41" s="4" t="str">
        <f>VLOOKUP(C41,WM!$A$1:$B$13,2,FALSE)</f>
        <v>WCU65+BOX</v>
      </c>
      <c r="J41" s="75" t="s">
        <v>665</v>
      </c>
    </row>
    <row r="42" spans="1:10" ht="13.8">
      <c r="A42" s="49" t="s">
        <v>293</v>
      </c>
      <c r="B42" s="39" t="s">
        <v>296</v>
      </c>
      <c r="C42" s="38" t="s">
        <v>4</v>
      </c>
      <c r="D42" s="39" t="s">
        <v>12</v>
      </c>
      <c r="E42" s="9" t="s">
        <v>664</v>
      </c>
      <c r="F42" s="38" t="s">
        <v>3</v>
      </c>
      <c r="G42" s="38" t="s">
        <v>17</v>
      </c>
      <c r="H42" s="68" t="s">
        <v>645</v>
      </c>
      <c r="I42" s="4" t="str">
        <f>VLOOKUP(C42,WM!$A$1:$B$13,2,FALSE)</f>
        <v>WCU65+BOX</v>
      </c>
      <c r="J42" s="75" t="s">
        <v>665</v>
      </c>
    </row>
    <row r="43" spans="1:10" ht="13.8">
      <c r="A43" s="49" t="s">
        <v>294</v>
      </c>
      <c r="B43" s="39" t="s">
        <v>295</v>
      </c>
      <c r="C43" s="38" t="s">
        <v>4</v>
      </c>
      <c r="D43" s="39" t="s">
        <v>12</v>
      </c>
      <c r="E43" s="9" t="s">
        <v>664</v>
      </c>
      <c r="F43" s="38" t="s">
        <v>3</v>
      </c>
      <c r="G43" s="38" t="s">
        <v>17</v>
      </c>
      <c r="H43" s="68" t="s">
        <v>645</v>
      </c>
      <c r="I43" s="4" t="str">
        <f>VLOOKUP(C43,WM!$A$1:$B$13,2,FALSE)</f>
        <v>WCU65+BOX</v>
      </c>
      <c r="J43" s="75" t="s">
        <v>665</v>
      </c>
    </row>
    <row r="44" spans="1:10" ht="13.8">
      <c r="A44" s="49" t="s">
        <v>297</v>
      </c>
      <c r="B44" s="39" t="s">
        <v>300</v>
      </c>
      <c r="C44" s="38" t="s">
        <v>14</v>
      </c>
      <c r="D44" s="39" t="s">
        <v>12</v>
      </c>
      <c r="E44" s="9" t="s">
        <v>664</v>
      </c>
      <c r="F44" s="38" t="s">
        <v>3</v>
      </c>
      <c r="G44" s="38" t="s">
        <v>3</v>
      </c>
      <c r="H44" s="68" t="s">
        <v>645</v>
      </c>
      <c r="I44" s="4" t="str">
        <f>VLOOKUP(C44,WM!$A$1:$B$13,2,FALSE)</f>
        <v>WCU45+BOX</v>
      </c>
      <c r="J44" s="75" t="s">
        <v>665</v>
      </c>
    </row>
    <row r="45" spans="1:10" ht="13.8">
      <c r="A45" s="49" t="s">
        <v>298</v>
      </c>
      <c r="B45" s="39" t="s">
        <v>301</v>
      </c>
      <c r="C45" s="38" t="s">
        <v>14</v>
      </c>
      <c r="D45" s="39" t="s">
        <v>12</v>
      </c>
      <c r="E45" s="9" t="s">
        <v>664</v>
      </c>
      <c r="F45" s="38" t="s">
        <v>3</v>
      </c>
      <c r="G45" s="38" t="s">
        <v>3</v>
      </c>
      <c r="H45" s="68" t="s">
        <v>645</v>
      </c>
      <c r="I45" s="4" t="str">
        <f>VLOOKUP(C45,WM!$A$1:$B$13,2,FALSE)</f>
        <v>WCU45+BOX</v>
      </c>
      <c r="J45" s="75" t="s">
        <v>665</v>
      </c>
    </row>
    <row r="46" spans="1:10" ht="13.8">
      <c r="A46" s="49" t="s">
        <v>299</v>
      </c>
      <c r="B46" s="39" t="s">
        <v>300</v>
      </c>
      <c r="C46" s="38" t="s">
        <v>14</v>
      </c>
      <c r="D46" s="39" t="s">
        <v>12</v>
      </c>
      <c r="E46" s="9" t="s">
        <v>664</v>
      </c>
      <c r="F46" s="38" t="s">
        <v>3</v>
      </c>
      <c r="G46" s="38" t="s">
        <v>3</v>
      </c>
      <c r="H46" s="68" t="s">
        <v>645</v>
      </c>
      <c r="I46" s="4" t="str">
        <f>VLOOKUP(C46,WM!$A$1:$B$13,2,FALSE)</f>
        <v>WCU45+BOX</v>
      </c>
      <c r="J46" s="75" t="s">
        <v>665</v>
      </c>
    </row>
    <row r="47" spans="1:10" ht="13.8">
      <c r="A47" s="49" t="s">
        <v>302</v>
      </c>
      <c r="B47" s="39" t="s">
        <v>303</v>
      </c>
      <c r="C47" s="38" t="s">
        <v>4</v>
      </c>
      <c r="D47" s="39" t="s">
        <v>12</v>
      </c>
      <c r="E47" s="9" t="s">
        <v>664</v>
      </c>
      <c r="F47" s="38" t="s">
        <v>3</v>
      </c>
      <c r="G47" s="38" t="s">
        <v>3</v>
      </c>
      <c r="H47" s="68" t="s">
        <v>645</v>
      </c>
      <c r="I47" s="4" t="str">
        <f>VLOOKUP(C47,WM!$A$1:$B$13,2,FALSE)</f>
        <v>WCU65+BOX</v>
      </c>
      <c r="J47" s="75" t="s">
        <v>665</v>
      </c>
    </row>
    <row r="48" spans="1:10" ht="13.8">
      <c r="A48" s="49" t="s">
        <v>304</v>
      </c>
      <c r="B48" s="39" t="s">
        <v>306</v>
      </c>
      <c r="C48" s="38" t="s">
        <v>4</v>
      </c>
      <c r="D48" s="39" t="s">
        <v>12</v>
      </c>
      <c r="E48" s="9" t="s">
        <v>664</v>
      </c>
      <c r="F48" s="38" t="s">
        <v>3</v>
      </c>
      <c r="G48" s="38" t="s">
        <v>3</v>
      </c>
      <c r="H48" s="68" t="s">
        <v>645</v>
      </c>
      <c r="I48" s="4" t="str">
        <f>VLOOKUP(C48,WM!$A$1:$B$13,2,FALSE)</f>
        <v>WCU65+BOX</v>
      </c>
      <c r="J48" s="75" t="s">
        <v>665</v>
      </c>
    </row>
    <row r="49" spans="1:10" ht="13.8">
      <c r="A49" s="49" t="s">
        <v>305</v>
      </c>
      <c r="B49" s="39" t="s">
        <v>303</v>
      </c>
      <c r="C49" s="38" t="s">
        <v>4</v>
      </c>
      <c r="D49" s="39" t="s">
        <v>12</v>
      </c>
      <c r="E49" s="9" t="s">
        <v>664</v>
      </c>
      <c r="F49" s="38" t="s">
        <v>3</v>
      </c>
      <c r="G49" s="38" t="s">
        <v>3</v>
      </c>
      <c r="H49" s="68" t="s">
        <v>645</v>
      </c>
      <c r="I49" s="4" t="str">
        <f>VLOOKUP(C49,WM!$A$1:$B$13,2,FALSE)</f>
        <v>WCU65+BOX</v>
      </c>
      <c r="J49" s="75" t="s">
        <v>665</v>
      </c>
    </row>
    <row r="50" spans="1:10" ht="13.8">
      <c r="A50" s="49" t="s">
        <v>307</v>
      </c>
      <c r="B50" s="39" t="s">
        <v>310</v>
      </c>
      <c r="C50" s="38" t="s">
        <v>4</v>
      </c>
      <c r="D50" s="39" t="s">
        <v>12</v>
      </c>
      <c r="E50" s="9" t="s">
        <v>664</v>
      </c>
      <c r="F50" s="38" t="s">
        <v>3</v>
      </c>
      <c r="G50" s="38" t="s">
        <v>3</v>
      </c>
      <c r="H50" s="68" t="s">
        <v>645</v>
      </c>
      <c r="I50" s="4" t="str">
        <f>VLOOKUP(C50,WM!$A$1:$B$13,2,FALSE)</f>
        <v>WCU65+BOX</v>
      </c>
      <c r="J50" s="75" t="s">
        <v>665</v>
      </c>
    </row>
    <row r="51" spans="1:10" ht="13.8">
      <c r="A51" s="49" t="s">
        <v>308</v>
      </c>
      <c r="B51" s="39" t="s">
        <v>311</v>
      </c>
      <c r="C51" s="38" t="s">
        <v>4</v>
      </c>
      <c r="D51" s="39" t="s">
        <v>12</v>
      </c>
      <c r="E51" s="9" t="s">
        <v>664</v>
      </c>
      <c r="F51" s="38" t="s">
        <v>3</v>
      </c>
      <c r="G51" s="38" t="s">
        <v>3</v>
      </c>
      <c r="H51" s="68" t="s">
        <v>645</v>
      </c>
      <c r="I51" s="4" t="str">
        <f>VLOOKUP(C51,WM!$A$1:$B$13,2,FALSE)</f>
        <v>WCU65+BOX</v>
      </c>
      <c r="J51" s="75" t="s">
        <v>665</v>
      </c>
    </row>
    <row r="52" spans="1:10" ht="13.8">
      <c r="A52" s="49" t="s">
        <v>309</v>
      </c>
      <c r="B52" s="39" t="s">
        <v>310</v>
      </c>
      <c r="C52" s="38" t="s">
        <v>4</v>
      </c>
      <c r="D52" s="39" t="s">
        <v>12</v>
      </c>
      <c r="E52" s="9" t="s">
        <v>664</v>
      </c>
      <c r="F52" s="38" t="s">
        <v>3</v>
      </c>
      <c r="G52" s="38" t="s">
        <v>3</v>
      </c>
      <c r="H52" s="68" t="s">
        <v>645</v>
      </c>
      <c r="I52" s="4" t="str">
        <f>VLOOKUP(C52,WM!$A$1:$B$13,2,FALSE)</f>
        <v>WCU65+BOX</v>
      </c>
      <c r="J52" s="75" t="s">
        <v>665</v>
      </c>
    </row>
    <row r="53" spans="1:10" ht="13.8">
      <c r="A53" s="49" t="s">
        <v>343</v>
      </c>
      <c r="B53" s="39" t="s">
        <v>314</v>
      </c>
      <c r="C53" s="38" t="s">
        <v>5</v>
      </c>
      <c r="D53" s="39" t="s">
        <v>23</v>
      </c>
      <c r="E53" s="9" t="s">
        <v>664</v>
      </c>
      <c r="F53" s="38" t="s">
        <v>3</v>
      </c>
      <c r="G53" s="38" t="s">
        <v>3</v>
      </c>
      <c r="H53" s="68" t="s">
        <v>645</v>
      </c>
      <c r="I53" s="4" t="str">
        <f>VLOOKUP(C53,WM!$A$1:$B$13,2,FALSE)</f>
        <v>WCU90+BOX</v>
      </c>
      <c r="J53" s="75" t="s">
        <v>665</v>
      </c>
    </row>
    <row r="54" spans="1:10" ht="13.8">
      <c r="A54" s="49" t="s">
        <v>312</v>
      </c>
      <c r="B54" s="39" t="s">
        <v>315</v>
      </c>
      <c r="C54" s="38" t="s">
        <v>5</v>
      </c>
      <c r="D54" s="39" t="s">
        <v>23</v>
      </c>
      <c r="E54" s="9" t="s">
        <v>664</v>
      </c>
      <c r="F54" s="38" t="s">
        <v>3</v>
      </c>
      <c r="G54" s="38" t="s">
        <v>3</v>
      </c>
      <c r="H54" s="68" t="s">
        <v>645</v>
      </c>
      <c r="I54" s="4" t="str">
        <f>VLOOKUP(C54,WM!$A$1:$B$13,2,FALSE)</f>
        <v>WCU90+BOX</v>
      </c>
      <c r="J54" s="75" t="s">
        <v>665</v>
      </c>
    </row>
    <row r="55" spans="1:10" ht="13.8">
      <c r="A55" s="49" t="s">
        <v>313</v>
      </c>
      <c r="B55" s="39" t="s">
        <v>314</v>
      </c>
      <c r="C55" s="38" t="s">
        <v>5</v>
      </c>
      <c r="D55" s="39" t="s">
        <v>23</v>
      </c>
      <c r="E55" s="9" t="s">
        <v>664</v>
      </c>
      <c r="F55" s="38" t="s">
        <v>3</v>
      </c>
      <c r="G55" s="38" t="s">
        <v>3</v>
      </c>
      <c r="H55" s="68" t="s">
        <v>645</v>
      </c>
      <c r="I55" s="4" t="str">
        <f>VLOOKUP(C55,WM!$A$1:$B$13,2,FALSE)</f>
        <v>WCU90+BOX</v>
      </c>
      <c r="J55" s="75" t="s">
        <v>665</v>
      </c>
    </row>
    <row r="56" spans="1:10" ht="13.8">
      <c r="A56" s="49" t="s">
        <v>316</v>
      </c>
      <c r="B56" s="39" t="s">
        <v>319</v>
      </c>
      <c r="C56" s="38" t="s">
        <v>5</v>
      </c>
      <c r="D56" s="39" t="s">
        <v>23</v>
      </c>
      <c r="E56" s="9" t="s">
        <v>664</v>
      </c>
      <c r="F56" s="38" t="s">
        <v>3</v>
      </c>
      <c r="G56" s="38" t="s">
        <v>3</v>
      </c>
      <c r="H56" s="68" t="s">
        <v>645</v>
      </c>
      <c r="I56" s="4" t="str">
        <f>VLOOKUP(C56,WM!$A$1:$B$13,2,FALSE)</f>
        <v>WCU90+BOX</v>
      </c>
      <c r="J56" s="75" t="s">
        <v>665</v>
      </c>
    </row>
    <row r="57" spans="1:10" ht="13.8">
      <c r="A57" s="49" t="s">
        <v>317</v>
      </c>
      <c r="B57" s="39" t="s">
        <v>320</v>
      </c>
      <c r="C57" s="38" t="s">
        <v>5</v>
      </c>
      <c r="D57" s="39" t="s">
        <v>23</v>
      </c>
      <c r="E57" s="9" t="s">
        <v>664</v>
      </c>
      <c r="F57" s="38" t="s">
        <v>3</v>
      </c>
      <c r="G57" s="38" t="s">
        <v>3</v>
      </c>
      <c r="H57" s="68" t="s">
        <v>645</v>
      </c>
      <c r="I57" s="4" t="str">
        <f>VLOOKUP(C57,WM!$A$1:$B$13,2,FALSE)</f>
        <v>WCU90+BOX</v>
      </c>
      <c r="J57" s="75" t="s">
        <v>665</v>
      </c>
    </row>
    <row r="58" spans="1:10" ht="13.8">
      <c r="A58" s="49" t="s">
        <v>470</v>
      </c>
      <c r="B58" s="39" t="s">
        <v>319</v>
      </c>
      <c r="C58" s="38" t="s">
        <v>5</v>
      </c>
      <c r="D58" s="39" t="s">
        <v>23</v>
      </c>
      <c r="E58" s="9" t="s">
        <v>664</v>
      </c>
      <c r="F58" s="38" t="s">
        <v>3</v>
      </c>
      <c r="G58" s="38" t="s">
        <v>3</v>
      </c>
      <c r="H58" s="68" t="s">
        <v>645</v>
      </c>
      <c r="I58" s="4" t="str">
        <f>VLOOKUP(C58,WM!$A$1:$B$13,2,FALSE)</f>
        <v>WCU90+BOX</v>
      </c>
      <c r="J58" s="75" t="s">
        <v>665</v>
      </c>
    </row>
    <row r="59" spans="1:10" ht="13.8">
      <c r="A59" s="49" t="s">
        <v>471</v>
      </c>
      <c r="B59" s="39" t="s">
        <v>325</v>
      </c>
      <c r="C59" s="38" t="s">
        <v>5</v>
      </c>
      <c r="D59" s="39" t="s">
        <v>23</v>
      </c>
      <c r="E59" s="9" t="s">
        <v>664</v>
      </c>
      <c r="F59" s="38" t="s">
        <v>3</v>
      </c>
      <c r="G59" s="38" t="s">
        <v>3</v>
      </c>
      <c r="H59" s="68" t="s">
        <v>645</v>
      </c>
      <c r="I59" s="4" t="str">
        <f>VLOOKUP(C59,WM!$A$1:$B$13,2,FALSE)</f>
        <v>WCU90+BOX</v>
      </c>
      <c r="J59" s="75" t="s">
        <v>665</v>
      </c>
    </row>
    <row r="60" spans="1:10" ht="13.8">
      <c r="A60" s="49" t="s">
        <v>472</v>
      </c>
      <c r="B60" s="39" t="s">
        <v>326</v>
      </c>
      <c r="C60" s="38" t="s">
        <v>5</v>
      </c>
      <c r="D60" s="39" t="s">
        <v>23</v>
      </c>
      <c r="E60" s="9" t="s">
        <v>664</v>
      </c>
      <c r="F60" s="38" t="s">
        <v>3</v>
      </c>
      <c r="G60" s="38" t="s">
        <v>3</v>
      </c>
      <c r="H60" s="68" t="s">
        <v>645</v>
      </c>
      <c r="I60" s="4" t="str">
        <f>VLOOKUP(C60,WM!$A$1:$B$13,2,FALSE)</f>
        <v>WCU90+BOX</v>
      </c>
      <c r="J60" s="75" t="s">
        <v>665</v>
      </c>
    </row>
    <row r="61" spans="1:10" ht="13.8">
      <c r="A61" s="49" t="s">
        <v>318</v>
      </c>
      <c r="B61" s="39" t="s">
        <v>325</v>
      </c>
      <c r="C61" s="38" t="s">
        <v>5</v>
      </c>
      <c r="D61" s="39" t="s">
        <v>23</v>
      </c>
      <c r="E61" s="9" t="s">
        <v>664</v>
      </c>
      <c r="F61" s="38" t="s">
        <v>3</v>
      </c>
      <c r="G61" s="38" t="s">
        <v>3</v>
      </c>
      <c r="H61" s="68" t="s">
        <v>645</v>
      </c>
      <c r="I61" s="4" t="str">
        <f>VLOOKUP(C61,WM!$A$1:$B$13,2,FALSE)</f>
        <v>WCU90+BOX</v>
      </c>
      <c r="J61" s="75" t="s">
        <v>665</v>
      </c>
    </row>
    <row r="62" spans="1:10" ht="13.8">
      <c r="A62" s="49" t="s">
        <v>327</v>
      </c>
      <c r="B62" s="39" t="s">
        <v>323</v>
      </c>
      <c r="C62" s="38" t="s">
        <v>5</v>
      </c>
      <c r="D62" s="39" t="s">
        <v>23</v>
      </c>
      <c r="E62" s="9" t="s">
        <v>664</v>
      </c>
      <c r="F62" s="38" t="s">
        <v>3</v>
      </c>
      <c r="G62" s="38" t="s">
        <v>3</v>
      </c>
      <c r="H62" s="68" t="s">
        <v>645</v>
      </c>
      <c r="I62" s="4" t="str">
        <f>VLOOKUP(C62,WM!$A$1:$B$13,2,FALSE)</f>
        <v>WCU90+BOX</v>
      </c>
      <c r="J62" s="75" t="s">
        <v>665</v>
      </c>
    </row>
    <row r="63" spans="1:10" ht="13.8">
      <c r="A63" s="49" t="s">
        <v>321</v>
      </c>
      <c r="B63" s="39" t="s">
        <v>324</v>
      </c>
      <c r="C63" s="38" t="s">
        <v>5</v>
      </c>
      <c r="D63" s="39" t="s">
        <v>23</v>
      </c>
      <c r="E63" s="9" t="s">
        <v>664</v>
      </c>
      <c r="F63" s="38" t="s">
        <v>3</v>
      </c>
      <c r="G63" s="38" t="s">
        <v>3</v>
      </c>
      <c r="H63" s="68" t="s">
        <v>645</v>
      </c>
      <c r="I63" s="4" t="str">
        <f>VLOOKUP(C63,WM!$A$1:$B$13,2,FALSE)</f>
        <v>WCU90+BOX</v>
      </c>
      <c r="J63" s="75" t="s">
        <v>665</v>
      </c>
    </row>
    <row r="64" spans="1:10" ht="13.8">
      <c r="A64" s="49" t="s">
        <v>322</v>
      </c>
      <c r="B64" s="39" t="s">
        <v>323</v>
      </c>
      <c r="C64" s="38" t="s">
        <v>5</v>
      </c>
      <c r="D64" s="39" t="s">
        <v>23</v>
      </c>
      <c r="E64" s="9" t="s">
        <v>664</v>
      </c>
      <c r="F64" s="38" t="s">
        <v>3</v>
      </c>
      <c r="G64" s="38" t="s">
        <v>3</v>
      </c>
      <c r="H64" s="68" t="s">
        <v>645</v>
      </c>
      <c r="I64" s="4" t="str">
        <f>VLOOKUP(C64,WM!$A$1:$B$13,2,FALSE)</f>
        <v>WCU90+BOX</v>
      </c>
      <c r="J64" s="75" t="s">
        <v>665</v>
      </c>
    </row>
    <row r="65" spans="1:10" ht="13.8">
      <c r="A65" s="49" t="s">
        <v>328</v>
      </c>
      <c r="B65" s="39" t="s">
        <v>331</v>
      </c>
      <c r="C65" s="38" t="s">
        <v>6</v>
      </c>
      <c r="D65" s="39" t="s">
        <v>23</v>
      </c>
      <c r="E65" s="9" t="s">
        <v>664</v>
      </c>
      <c r="F65" s="38" t="s">
        <v>3</v>
      </c>
      <c r="G65" s="38" t="s">
        <v>3</v>
      </c>
      <c r="H65" s="68" t="s">
        <v>645</v>
      </c>
      <c r="I65" s="4" t="str">
        <f>VLOOKUP(C65,WM!$A$1:$B$13,2,FALSE)</f>
        <v>WCU115+BOX</v>
      </c>
      <c r="J65" s="75" t="s">
        <v>665</v>
      </c>
    </row>
    <row r="66" spans="1:10" ht="13.8">
      <c r="A66" s="49" t="s">
        <v>329</v>
      </c>
      <c r="B66" s="39" t="s">
        <v>332</v>
      </c>
      <c r="C66" s="38" t="s">
        <v>6</v>
      </c>
      <c r="D66" s="39" t="s">
        <v>23</v>
      </c>
      <c r="E66" s="9" t="s">
        <v>664</v>
      </c>
      <c r="F66" s="38" t="s">
        <v>3</v>
      </c>
      <c r="G66" s="38" t="s">
        <v>3</v>
      </c>
      <c r="H66" s="68" t="s">
        <v>645</v>
      </c>
      <c r="I66" s="4" t="str">
        <f>VLOOKUP(C66,WM!$A$1:$B$13,2,FALSE)</f>
        <v>WCU115+BOX</v>
      </c>
      <c r="J66" s="75" t="s">
        <v>665</v>
      </c>
    </row>
    <row r="67" spans="1:10" ht="13.8">
      <c r="A67" s="49" t="s">
        <v>330</v>
      </c>
      <c r="B67" s="39" t="s">
        <v>331</v>
      </c>
      <c r="C67" s="38" t="s">
        <v>6</v>
      </c>
      <c r="D67" s="39" t="s">
        <v>23</v>
      </c>
      <c r="E67" s="9" t="s">
        <v>664</v>
      </c>
      <c r="F67" s="38" t="s">
        <v>3</v>
      </c>
      <c r="G67" s="38" t="s">
        <v>3</v>
      </c>
      <c r="H67" s="68" t="s">
        <v>645</v>
      </c>
      <c r="I67" s="4" t="str">
        <f>VLOOKUP(C67,WM!$A$1:$B$13,2,FALSE)</f>
        <v>WCU115+BOX</v>
      </c>
      <c r="J67" s="75" t="s">
        <v>665</v>
      </c>
    </row>
    <row r="68" spans="1:10" ht="13.8">
      <c r="A68" s="49" t="s">
        <v>333</v>
      </c>
      <c r="B68" s="39" t="s">
        <v>336</v>
      </c>
      <c r="C68" s="38" t="s">
        <v>6</v>
      </c>
      <c r="D68" s="39" t="s">
        <v>23</v>
      </c>
      <c r="E68" s="9" t="s">
        <v>664</v>
      </c>
      <c r="F68" s="38" t="s">
        <v>3</v>
      </c>
      <c r="G68" s="38" t="s">
        <v>3</v>
      </c>
      <c r="H68" s="68" t="s">
        <v>645</v>
      </c>
      <c r="I68" s="4" t="str">
        <f>VLOOKUP(C68,WM!$A$1:$B$13,2,FALSE)</f>
        <v>WCU115+BOX</v>
      </c>
      <c r="J68" s="75" t="s">
        <v>665</v>
      </c>
    </row>
    <row r="69" spans="1:10" ht="13.8">
      <c r="A69" s="49" t="s">
        <v>334</v>
      </c>
      <c r="B69" s="39" t="s">
        <v>337</v>
      </c>
      <c r="C69" s="38" t="s">
        <v>6</v>
      </c>
      <c r="D69" s="39" t="s">
        <v>23</v>
      </c>
      <c r="E69" s="9" t="s">
        <v>664</v>
      </c>
      <c r="F69" s="38" t="s">
        <v>3</v>
      </c>
      <c r="G69" s="38" t="s">
        <v>3</v>
      </c>
      <c r="H69" s="68" t="s">
        <v>645</v>
      </c>
      <c r="I69" s="4" t="str">
        <f>VLOOKUP(C69,WM!$A$1:$B$13,2,FALSE)</f>
        <v>WCU115+BOX</v>
      </c>
      <c r="J69" s="75" t="s">
        <v>665</v>
      </c>
    </row>
    <row r="70" spans="1:10" ht="13.8">
      <c r="A70" s="49" t="s">
        <v>335</v>
      </c>
      <c r="B70" s="39" t="s">
        <v>336</v>
      </c>
      <c r="C70" s="38" t="s">
        <v>6</v>
      </c>
      <c r="D70" s="39" t="s">
        <v>23</v>
      </c>
      <c r="E70" s="9" t="s">
        <v>664</v>
      </c>
      <c r="F70" s="38" t="s">
        <v>3</v>
      </c>
      <c r="G70" s="38" t="s">
        <v>3</v>
      </c>
      <c r="H70" s="68" t="s">
        <v>645</v>
      </c>
      <c r="I70" s="4" t="str">
        <f>VLOOKUP(C70,WM!$A$1:$B$13,2,FALSE)</f>
        <v>WCU115+BOX</v>
      </c>
      <c r="J70" s="75" t="s">
        <v>665</v>
      </c>
    </row>
    <row r="71" spans="1:10" ht="13.8">
      <c r="A71" s="49" t="s">
        <v>338</v>
      </c>
      <c r="B71" s="39" t="s">
        <v>341</v>
      </c>
      <c r="C71" s="38" t="s">
        <v>7</v>
      </c>
      <c r="D71" s="39" t="s">
        <v>53</v>
      </c>
      <c r="E71" s="9" t="s">
        <v>664</v>
      </c>
      <c r="F71" s="38" t="s">
        <v>0</v>
      </c>
      <c r="G71" s="38" t="s">
        <v>3</v>
      </c>
      <c r="H71" s="68" t="s">
        <v>644</v>
      </c>
      <c r="I71" s="4" t="str">
        <f>VLOOKUP(C71,WM!$A$1:$B$13,2,FALSE)</f>
        <v>WCU150+BOX</v>
      </c>
      <c r="J71" s="4" t="s">
        <v>666</v>
      </c>
    </row>
    <row r="72" spans="1:10" ht="13.8">
      <c r="A72" s="49" t="s">
        <v>339</v>
      </c>
      <c r="B72" s="39" t="s">
        <v>342</v>
      </c>
      <c r="C72" s="38" t="s">
        <v>7</v>
      </c>
      <c r="D72" s="39" t="s">
        <v>53</v>
      </c>
      <c r="E72" s="9" t="s">
        <v>664</v>
      </c>
      <c r="F72" s="38" t="s">
        <v>0</v>
      </c>
      <c r="G72" s="38" t="s">
        <v>3</v>
      </c>
      <c r="H72" s="68" t="s">
        <v>644</v>
      </c>
      <c r="I72" s="4" t="str">
        <f>VLOOKUP(C72,WM!$A$1:$B$13,2,FALSE)</f>
        <v>WCU150+BOX</v>
      </c>
      <c r="J72" s="4" t="s">
        <v>666</v>
      </c>
    </row>
    <row r="73" spans="1:10" ht="13.8">
      <c r="A73" s="49" t="s">
        <v>340</v>
      </c>
      <c r="B73" s="39" t="s">
        <v>341</v>
      </c>
      <c r="C73" s="38" t="s">
        <v>7</v>
      </c>
      <c r="D73" s="39" t="s">
        <v>53</v>
      </c>
      <c r="E73" s="9" t="s">
        <v>664</v>
      </c>
      <c r="F73" s="38" t="s">
        <v>0</v>
      </c>
      <c r="G73" s="38" t="s">
        <v>3</v>
      </c>
      <c r="H73" s="68" t="s">
        <v>644</v>
      </c>
      <c r="I73" s="4" t="str">
        <f>VLOOKUP(C73,WM!$A$1:$B$13,2,FALSE)</f>
        <v>WCU150+BOX</v>
      </c>
      <c r="J73" s="4" t="s">
        <v>666</v>
      </c>
    </row>
    <row r="74" spans="1:10" ht="13.8">
      <c r="A74" s="50" t="s">
        <v>404</v>
      </c>
      <c r="B74" s="37" t="s">
        <v>407</v>
      </c>
      <c r="C74" s="36" t="s">
        <v>4</v>
      </c>
      <c r="D74" s="37" t="s">
        <v>12</v>
      </c>
      <c r="E74" s="9" t="s">
        <v>664</v>
      </c>
      <c r="F74" s="36" t="s">
        <v>3</v>
      </c>
      <c r="G74" s="36" t="s">
        <v>17</v>
      </c>
      <c r="H74" s="68" t="s">
        <v>645</v>
      </c>
      <c r="I74" s="4" t="str">
        <f>VLOOKUP(C74,WM!$A$1:$B$13,2,FALSE)</f>
        <v>WCU65+BOX</v>
      </c>
      <c r="J74" s="75" t="s">
        <v>665</v>
      </c>
    </row>
    <row r="75" spans="1:10" ht="13.8">
      <c r="A75" s="50" t="s">
        <v>405</v>
      </c>
      <c r="B75" s="37" t="s">
        <v>408</v>
      </c>
      <c r="C75" s="36" t="s">
        <v>4</v>
      </c>
      <c r="D75" s="37" t="s">
        <v>12</v>
      </c>
      <c r="E75" s="9" t="s">
        <v>664</v>
      </c>
      <c r="F75" s="36" t="s">
        <v>3</v>
      </c>
      <c r="G75" s="36" t="s">
        <v>17</v>
      </c>
      <c r="H75" s="68" t="s">
        <v>645</v>
      </c>
      <c r="I75" s="4" t="str">
        <f>VLOOKUP(C75,WM!$A$1:$B$13,2,FALSE)</f>
        <v>WCU65+BOX</v>
      </c>
      <c r="J75" s="75" t="s">
        <v>665</v>
      </c>
    </row>
    <row r="76" spans="1:10" ht="13.8">
      <c r="A76" s="50" t="s">
        <v>406</v>
      </c>
      <c r="B76" s="37" t="s">
        <v>409</v>
      </c>
      <c r="C76" s="36" t="s">
        <v>4</v>
      </c>
      <c r="D76" s="37" t="s">
        <v>12</v>
      </c>
      <c r="E76" s="9" t="s">
        <v>664</v>
      </c>
      <c r="F76" s="36" t="s">
        <v>3</v>
      </c>
      <c r="G76" s="36" t="s">
        <v>17</v>
      </c>
      <c r="H76" s="68" t="s">
        <v>645</v>
      </c>
      <c r="I76" s="4" t="str">
        <f>VLOOKUP(C76,WM!$A$1:$B$13,2,FALSE)</f>
        <v>WCU65+BOX</v>
      </c>
      <c r="J76" s="75" t="s">
        <v>665</v>
      </c>
    </row>
    <row r="77" spans="1:10" ht="13.8">
      <c r="A77" s="50" t="s">
        <v>410</v>
      </c>
      <c r="B77" s="37" t="s">
        <v>413</v>
      </c>
      <c r="C77" s="36" t="s">
        <v>14</v>
      </c>
      <c r="D77" s="37" t="s">
        <v>12</v>
      </c>
      <c r="E77" s="9" t="s">
        <v>664</v>
      </c>
      <c r="F77" s="36" t="s">
        <v>3</v>
      </c>
      <c r="G77" s="36" t="s">
        <v>3</v>
      </c>
      <c r="H77" s="68" t="s">
        <v>645</v>
      </c>
      <c r="I77" s="4" t="str">
        <f>VLOOKUP(C77,WM!$A$1:$B$13,2,FALSE)</f>
        <v>WCU45+BOX</v>
      </c>
      <c r="J77" s="75" t="s">
        <v>665</v>
      </c>
    </row>
    <row r="78" spans="1:10" ht="13.8">
      <c r="A78" s="50" t="s">
        <v>411</v>
      </c>
      <c r="B78" s="37" t="s">
        <v>415</v>
      </c>
      <c r="C78" s="36" t="s">
        <v>14</v>
      </c>
      <c r="D78" s="37" t="s">
        <v>12</v>
      </c>
      <c r="E78" s="9" t="s">
        <v>664</v>
      </c>
      <c r="F78" s="36" t="s">
        <v>3</v>
      </c>
      <c r="G78" s="36" t="s">
        <v>3</v>
      </c>
      <c r="H78" s="68" t="s">
        <v>645</v>
      </c>
      <c r="I78" s="4" t="str">
        <f>VLOOKUP(C78,WM!$A$1:$B$13,2,FALSE)</f>
        <v>WCU45+BOX</v>
      </c>
      <c r="J78" s="75" t="s">
        <v>665</v>
      </c>
    </row>
    <row r="79" spans="1:10" ht="13.8">
      <c r="A79" s="50" t="s">
        <v>412</v>
      </c>
      <c r="B79" s="37" t="s">
        <v>414</v>
      </c>
      <c r="C79" s="36" t="s">
        <v>14</v>
      </c>
      <c r="D79" s="37" t="s">
        <v>12</v>
      </c>
      <c r="E79" s="9" t="s">
        <v>664</v>
      </c>
      <c r="F79" s="36" t="s">
        <v>3</v>
      </c>
      <c r="G79" s="36" t="s">
        <v>3</v>
      </c>
      <c r="H79" s="68" t="s">
        <v>645</v>
      </c>
      <c r="I79" s="4" t="str">
        <f>VLOOKUP(C79,WM!$A$1:$B$13,2,FALSE)</f>
        <v>WCU45+BOX</v>
      </c>
      <c r="J79" s="75" t="s">
        <v>665</v>
      </c>
    </row>
    <row r="80" spans="1:10" ht="13.8">
      <c r="A80" s="50" t="s">
        <v>416</v>
      </c>
      <c r="B80" s="37" t="s">
        <v>419</v>
      </c>
      <c r="C80" s="36" t="s">
        <v>4</v>
      </c>
      <c r="D80" s="37" t="s">
        <v>12</v>
      </c>
      <c r="E80" s="9" t="s">
        <v>664</v>
      </c>
      <c r="F80" s="36" t="s">
        <v>3</v>
      </c>
      <c r="G80" s="36" t="s">
        <v>3</v>
      </c>
      <c r="H80" s="68" t="s">
        <v>645</v>
      </c>
      <c r="I80" s="4" t="str">
        <f>VLOOKUP(C80,WM!$A$1:$B$13,2,FALSE)</f>
        <v>WCU65+BOX</v>
      </c>
      <c r="J80" s="75" t="s">
        <v>665</v>
      </c>
    </row>
    <row r="81" spans="1:10" ht="13.8">
      <c r="A81" s="50" t="s">
        <v>417</v>
      </c>
      <c r="B81" s="37" t="s">
        <v>420</v>
      </c>
      <c r="C81" s="36" t="s">
        <v>4</v>
      </c>
      <c r="D81" s="37" t="s">
        <v>12</v>
      </c>
      <c r="E81" s="9" t="s">
        <v>664</v>
      </c>
      <c r="F81" s="36" t="s">
        <v>3</v>
      </c>
      <c r="G81" s="36" t="s">
        <v>3</v>
      </c>
      <c r="H81" s="68" t="s">
        <v>645</v>
      </c>
      <c r="I81" s="4" t="str">
        <f>VLOOKUP(C81,WM!$A$1:$B$13,2,FALSE)</f>
        <v>WCU65+BOX</v>
      </c>
      <c r="J81" s="75" t="s">
        <v>665</v>
      </c>
    </row>
    <row r="82" spans="1:10" ht="13.8">
      <c r="A82" s="50" t="s">
        <v>418</v>
      </c>
      <c r="B82" s="37" t="s">
        <v>421</v>
      </c>
      <c r="C82" s="36" t="s">
        <v>4</v>
      </c>
      <c r="D82" s="37" t="s">
        <v>12</v>
      </c>
      <c r="E82" s="9" t="s">
        <v>664</v>
      </c>
      <c r="F82" s="36" t="s">
        <v>3</v>
      </c>
      <c r="G82" s="36" t="s">
        <v>3</v>
      </c>
      <c r="H82" s="68" t="s">
        <v>645</v>
      </c>
      <c r="I82" s="4" t="str">
        <f>VLOOKUP(C82,WM!$A$1:$B$13,2,FALSE)</f>
        <v>WCU65+BOX</v>
      </c>
      <c r="J82" s="75" t="s">
        <v>665</v>
      </c>
    </row>
    <row r="83" spans="1:10" ht="13.8">
      <c r="A83" s="50" t="s">
        <v>422</v>
      </c>
      <c r="B83" s="37" t="s">
        <v>425</v>
      </c>
      <c r="C83" s="36" t="s">
        <v>4</v>
      </c>
      <c r="D83" s="37" t="s">
        <v>12</v>
      </c>
      <c r="E83" s="9" t="s">
        <v>664</v>
      </c>
      <c r="F83" s="36" t="s">
        <v>3</v>
      </c>
      <c r="G83" s="36" t="s">
        <v>3</v>
      </c>
      <c r="H83" s="68" t="s">
        <v>645</v>
      </c>
      <c r="I83" s="4" t="str">
        <f>VLOOKUP(C83,WM!$A$1:$B$13,2,FALSE)</f>
        <v>WCU65+BOX</v>
      </c>
      <c r="J83" s="75" t="s">
        <v>665</v>
      </c>
    </row>
    <row r="84" spans="1:10" ht="13.8">
      <c r="A84" s="50" t="s">
        <v>423</v>
      </c>
      <c r="B84" s="37" t="s">
        <v>426</v>
      </c>
      <c r="C84" s="36" t="s">
        <v>4</v>
      </c>
      <c r="D84" s="37" t="s">
        <v>12</v>
      </c>
      <c r="E84" s="9" t="s">
        <v>664</v>
      </c>
      <c r="F84" s="36" t="s">
        <v>3</v>
      </c>
      <c r="G84" s="36" t="s">
        <v>3</v>
      </c>
      <c r="H84" s="68" t="s">
        <v>645</v>
      </c>
      <c r="I84" s="4" t="str">
        <f>VLOOKUP(C84,WM!$A$1:$B$13,2,FALSE)</f>
        <v>WCU65+BOX</v>
      </c>
      <c r="J84" s="75" t="s">
        <v>665</v>
      </c>
    </row>
    <row r="85" spans="1:10" ht="13.8">
      <c r="A85" s="50" t="s">
        <v>424</v>
      </c>
      <c r="B85" s="37" t="s">
        <v>427</v>
      </c>
      <c r="C85" s="36" t="s">
        <v>4</v>
      </c>
      <c r="D85" s="37" t="s">
        <v>12</v>
      </c>
      <c r="E85" s="9" t="s">
        <v>664</v>
      </c>
      <c r="F85" s="36" t="s">
        <v>3</v>
      </c>
      <c r="G85" s="36" t="s">
        <v>3</v>
      </c>
      <c r="H85" s="68" t="s">
        <v>645</v>
      </c>
      <c r="I85" s="4" t="str">
        <f>VLOOKUP(C85,WM!$A$1:$B$13,2,FALSE)</f>
        <v>WCU65+BOX</v>
      </c>
      <c r="J85" s="75" t="s">
        <v>665</v>
      </c>
    </row>
    <row r="86" spans="1:10" ht="13.8">
      <c r="A86" s="50" t="s">
        <v>428</v>
      </c>
      <c r="B86" s="37" t="s">
        <v>431</v>
      </c>
      <c r="C86" s="36" t="s">
        <v>5</v>
      </c>
      <c r="D86" s="37" t="s">
        <v>23</v>
      </c>
      <c r="E86" s="9" t="s">
        <v>664</v>
      </c>
      <c r="F86" s="36" t="s">
        <v>3</v>
      </c>
      <c r="G86" s="36" t="s">
        <v>3</v>
      </c>
      <c r="H86" s="68" t="s">
        <v>645</v>
      </c>
      <c r="I86" s="4" t="str">
        <f>VLOOKUP(C86,WM!$A$1:$B$13,2,FALSE)</f>
        <v>WCU90+BOX</v>
      </c>
      <c r="J86" s="75" t="s">
        <v>665</v>
      </c>
    </row>
    <row r="87" spans="1:10" ht="13.8">
      <c r="A87" s="50" t="s">
        <v>429</v>
      </c>
      <c r="B87" s="37" t="s">
        <v>432</v>
      </c>
      <c r="C87" s="36" t="s">
        <v>5</v>
      </c>
      <c r="D87" s="37" t="s">
        <v>23</v>
      </c>
      <c r="E87" s="9" t="s">
        <v>664</v>
      </c>
      <c r="F87" s="36" t="s">
        <v>3</v>
      </c>
      <c r="G87" s="36" t="s">
        <v>3</v>
      </c>
      <c r="H87" s="68" t="s">
        <v>645</v>
      </c>
      <c r="I87" s="4" t="str">
        <f>VLOOKUP(C87,WM!$A$1:$B$13,2,FALSE)</f>
        <v>WCU90+BOX</v>
      </c>
      <c r="J87" s="75" t="s">
        <v>665</v>
      </c>
    </row>
    <row r="88" spans="1:10" ht="13.8">
      <c r="A88" s="50" t="s">
        <v>430</v>
      </c>
      <c r="B88" s="37" t="s">
        <v>433</v>
      </c>
      <c r="C88" s="36" t="s">
        <v>5</v>
      </c>
      <c r="D88" s="37" t="s">
        <v>23</v>
      </c>
      <c r="E88" s="9" t="s">
        <v>664</v>
      </c>
      <c r="F88" s="36" t="s">
        <v>3</v>
      </c>
      <c r="G88" s="36" t="s">
        <v>3</v>
      </c>
      <c r="H88" s="68" t="s">
        <v>645</v>
      </c>
      <c r="I88" s="4" t="str">
        <f>VLOOKUP(C88,WM!$A$1:$B$13,2,FALSE)</f>
        <v>WCU90+BOX</v>
      </c>
      <c r="J88" s="75" t="s">
        <v>665</v>
      </c>
    </row>
    <row r="89" spans="1:10" ht="13.8">
      <c r="A89" s="50" t="s">
        <v>434</v>
      </c>
      <c r="B89" s="37" t="s">
        <v>437</v>
      </c>
      <c r="C89" s="36" t="s">
        <v>5</v>
      </c>
      <c r="D89" s="37" t="s">
        <v>23</v>
      </c>
      <c r="E89" s="9" t="s">
        <v>664</v>
      </c>
      <c r="F89" s="36" t="s">
        <v>3</v>
      </c>
      <c r="G89" s="36" t="s">
        <v>3</v>
      </c>
      <c r="H89" s="68" t="s">
        <v>645</v>
      </c>
      <c r="I89" s="4" t="str">
        <f>VLOOKUP(C89,WM!$A$1:$B$13,2,FALSE)</f>
        <v>WCU90+BOX</v>
      </c>
      <c r="J89" s="75" t="s">
        <v>665</v>
      </c>
    </row>
    <row r="90" spans="1:10" ht="13.8">
      <c r="A90" s="50" t="s">
        <v>435</v>
      </c>
      <c r="B90" s="37" t="s">
        <v>438</v>
      </c>
      <c r="C90" s="36" t="s">
        <v>5</v>
      </c>
      <c r="D90" s="37" t="s">
        <v>23</v>
      </c>
      <c r="E90" s="9" t="s">
        <v>664</v>
      </c>
      <c r="F90" s="36" t="s">
        <v>3</v>
      </c>
      <c r="G90" s="36" t="s">
        <v>3</v>
      </c>
      <c r="H90" s="68" t="s">
        <v>645</v>
      </c>
      <c r="I90" s="4" t="str">
        <f>VLOOKUP(C90,WM!$A$1:$B$13,2,FALSE)</f>
        <v>WCU90+BOX</v>
      </c>
      <c r="J90" s="75" t="s">
        <v>665</v>
      </c>
    </row>
    <row r="91" spans="1:10" ht="13.8">
      <c r="A91" s="50" t="s">
        <v>436</v>
      </c>
      <c r="B91" s="37" t="s">
        <v>439</v>
      </c>
      <c r="C91" s="36" t="s">
        <v>5</v>
      </c>
      <c r="D91" s="37" t="s">
        <v>23</v>
      </c>
      <c r="E91" s="9" t="s">
        <v>664</v>
      </c>
      <c r="F91" s="36" t="s">
        <v>3</v>
      </c>
      <c r="G91" s="36" t="s">
        <v>3</v>
      </c>
      <c r="H91" s="68" t="s">
        <v>645</v>
      </c>
      <c r="I91" s="4" t="str">
        <f>VLOOKUP(C91,WM!$A$1:$B$13,2,FALSE)</f>
        <v>WCU90+BOX</v>
      </c>
      <c r="J91" s="75" t="s">
        <v>665</v>
      </c>
    </row>
    <row r="92" spans="1:10" ht="13.8">
      <c r="A92" s="50" t="s">
        <v>440</v>
      </c>
      <c r="B92" s="37" t="s">
        <v>443</v>
      </c>
      <c r="C92" s="36" t="s">
        <v>5</v>
      </c>
      <c r="D92" s="37" t="s">
        <v>23</v>
      </c>
      <c r="E92" s="9" t="s">
        <v>664</v>
      </c>
      <c r="F92" s="36" t="s">
        <v>3</v>
      </c>
      <c r="G92" s="36" t="s">
        <v>3</v>
      </c>
      <c r="H92" s="68" t="s">
        <v>645</v>
      </c>
      <c r="I92" s="4" t="str">
        <f>VLOOKUP(C92,WM!$A$1:$B$13,2,FALSE)</f>
        <v>WCU90+BOX</v>
      </c>
      <c r="J92" s="75" t="s">
        <v>665</v>
      </c>
    </row>
    <row r="93" spans="1:10" ht="13.8">
      <c r="A93" s="50" t="s">
        <v>441</v>
      </c>
      <c r="B93" s="37" t="s">
        <v>444</v>
      </c>
      <c r="C93" s="36" t="s">
        <v>5</v>
      </c>
      <c r="D93" s="37" t="s">
        <v>23</v>
      </c>
      <c r="E93" s="9" t="s">
        <v>664</v>
      </c>
      <c r="F93" s="36" t="s">
        <v>3</v>
      </c>
      <c r="G93" s="36" t="s">
        <v>3</v>
      </c>
      <c r="H93" s="68" t="s">
        <v>645</v>
      </c>
      <c r="I93" s="4" t="str">
        <f>VLOOKUP(C93,WM!$A$1:$B$13,2,FALSE)</f>
        <v>WCU90+BOX</v>
      </c>
      <c r="J93" s="75" t="s">
        <v>665</v>
      </c>
    </row>
    <row r="94" spans="1:10" ht="13.8">
      <c r="A94" s="50" t="s">
        <v>442</v>
      </c>
      <c r="B94" s="37" t="s">
        <v>445</v>
      </c>
      <c r="C94" s="36" t="s">
        <v>5</v>
      </c>
      <c r="D94" s="37" t="s">
        <v>23</v>
      </c>
      <c r="E94" s="9" t="s">
        <v>664</v>
      </c>
      <c r="F94" s="36" t="s">
        <v>3</v>
      </c>
      <c r="G94" s="36" t="s">
        <v>3</v>
      </c>
      <c r="H94" s="68" t="s">
        <v>645</v>
      </c>
      <c r="I94" s="4" t="str">
        <f>VLOOKUP(C94,WM!$A$1:$B$13,2,FALSE)</f>
        <v>WCU90+BOX</v>
      </c>
      <c r="J94" s="75" t="s">
        <v>665</v>
      </c>
    </row>
    <row r="95" spans="1:10" ht="13.8">
      <c r="A95" s="50" t="s">
        <v>446</v>
      </c>
      <c r="B95" s="37" t="s">
        <v>449</v>
      </c>
      <c r="C95" s="36" t="s">
        <v>5</v>
      </c>
      <c r="D95" s="37" t="s">
        <v>23</v>
      </c>
      <c r="E95" s="9" t="s">
        <v>664</v>
      </c>
      <c r="F95" s="36" t="s">
        <v>3</v>
      </c>
      <c r="G95" s="36" t="s">
        <v>3</v>
      </c>
      <c r="H95" s="68" t="s">
        <v>645</v>
      </c>
      <c r="I95" s="4" t="str">
        <f>VLOOKUP(C95,WM!$A$1:$B$13,2,FALSE)</f>
        <v>WCU90+BOX</v>
      </c>
      <c r="J95" s="75" t="s">
        <v>665</v>
      </c>
    </row>
    <row r="96" spans="1:10" ht="13.8">
      <c r="A96" s="50" t="s">
        <v>447</v>
      </c>
      <c r="B96" s="37" t="s">
        <v>450</v>
      </c>
      <c r="C96" s="36" t="s">
        <v>5</v>
      </c>
      <c r="D96" s="37" t="s">
        <v>23</v>
      </c>
      <c r="E96" s="9" t="s">
        <v>664</v>
      </c>
      <c r="F96" s="36" t="s">
        <v>3</v>
      </c>
      <c r="G96" s="36" t="s">
        <v>3</v>
      </c>
      <c r="H96" s="68" t="s">
        <v>645</v>
      </c>
      <c r="I96" s="4" t="str">
        <f>VLOOKUP(C96,WM!$A$1:$B$13,2,FALSE)</f>
        <v>WCU90+BOX</v>
      </c>
      <c r="J96" s="75" t="s">
        <v>665</v>
      </c>
    </row>
    <row r="97" spans="1:10" ht="13.8">
      <c r="A97" s="50" t="s">
        <v>448</v>
      </c>
      <c r="B97" s="37" t="s">
        <v>451</v>
      </c>
      <c r="C97" s="36" t="s">
        <v>5</v>
      </c>
      <c r="D97" s="37" t="s">
        <v>23</v>
      </c>
      <c r="E97" s="9" t="s">
        <v>664</v>
      </c>
      <c r="F97" s="36" t="s">
        <v>3</v>
      </c>
      <c r="G97" s="36" t="s">
        <v>3</v>
      </c>
      <c r="H97" s="68" t="s">
        <v>645</v>
      </c>
      <c r="I97" s="4" t="str">
        <f>VLOOKUP(C97,WM!$A$1:$B$13,2,FALSE)</f>
        <v>WCU90+BOX</v>
      </c>
      <c r="J97" s="75" t="s">
        <v>665</v>
      </c>
    </row>
    <row r="98" spans="1:10" ht="13.8">
      <c r="A98" s="50" t="s">
        <v>452</v>
      </c>
      <c r="B98" s="37" t="s">
        <v>455</v>
      </c>
      <c r="C98" s="36" t="s">
        <v>6</v>
      </c>
      <c r="D98" s="37" t="s">
        <v>23</v>
      </c>
      <c r="E98" s="9" t="s">
        <v>664</v>
      </c>
      <c r="F98" s="36" t="s">
        <v>3</v>
      </c>
      <c r="G98" s="36" t="s">
        <v>3</v>
      </c>
      <c r="H98" s="68" t="s">
        <v>645</v>
      </c>
      <c r="I98" s="4" t="str">
        <f>VLOOKUP(C98,WM!$A$1:$B$13,2,FALSE)</f>
        <v>WCU115+BOX</v>
      </c>
      <c r="J98" s="75" t="s">
        <v>665</v>
      </c>
    </row>
    <row r="99" spans="1:10" ht="13.8">
      <c r="A99" s="50" t="s">
        <v>453</v>
      </c>
      <c r="B99" s="37" t="s">
        <v>456</v>
      </c>
      <c r="C99" s="36" t="s">
        <v>6</v>
      </c>
      <c r="D99" s="37" t="s">
        <v>23</v>
      </c>
      <c r="E99" s="9" t="s">
        <v>664</v>
      </c>
      <c r="F99" s="36" t="s">
        <v>3</v>
      </c>
      <c r="G99" s="36" t="s">
        <v>3</v>
      </c>
      <c r="H99" s="68" t="s">
        <v>645</v>
      </c>
      <c r="I99" s="4" t="str">
        <f>VLOOKUP(C99,WM!$A$1:$B$13,2,FALSE)</f>
        <v>WCU115+BOX</v>
      </c>
      <c r="J99" s="75" t="s">
        <v>665</v>
      </c>
    </row>
    <row r="100" spans="1:10" ht="13.8">
      <c r="A100" s="50" t="s">
        <v>454</v>
      </c>
      <c r="B100" s="37" t="s">
        <v>457</v>
      </c>
      <c r="C100" s="36" t="s">
        <v>6</v>
      </c>
      <c r="D100" s="37" t="s">
        <v>23</v>
      </c>
      <c r="E100" s="9" t="s">
        <v>664</v>
      </c>
      <c r="F100" s="36" t="s">
        <v>3</v>
      </c>
      <c r="G100" s="36" t="s">
        <v>3</v>
      </c>
      <c r="H100" s="68" t="s">
        <v>645</v>
      </c>
      <c r="I100" s="4" t="str">
        <f>VLOOKUP(C100,WM!$A$1:$B$13,2,FALSE)</f>
        <v>WCU115+BOX</v>
      </c>
      <c r="J100" s="75" t="s">
        <v>665</v>
      </c>
    </row>
    <row r="101" spans="1:10" ht="13.8">
      <c r="A101" s="50" t="s">
        <v>458</v>
      </c>
      <c r="B101" s="37" t="s">
        <v>461</v>
      </c>
      <c r="C101" s="36" t="s">
        <v>6</v>
      </c>
      <c r="D101" s="37" t="s">
        <v>23</v>
      </c>
      <c r="E101" s="9" t="s">
        <v>664</v>
      </c>
      <c r="F101" s="36" t="s">
        <v>3</v>
      </c>
      <c r="G101" s="36" t="s">
        <v>3</v>
      </c>
      <c r="H101" s="68" t="s">
        <v>645</v>
      </c>
      <c r="I101" s="4" t="str">
        <f>VLOOKUP(C101,WM!$A$1:$B$13,2,FALSE)</f>
        <v>WCU115+BOX</v>
      </c>
      <c r="J101" s="75" t="s">
        <v>665</v>
      </c>
    </row>
    <row r="102" spans="1:10" ht="13.8">
      <c r="A102" s="50" t="s">
        <v>459</v>
      </c>
      <c r="B102" s="37" t="s">
        <v>462</v>
      </c>
      <c r="C102" s="36" t="s">
        <v>6</v>
      </c>
      <c r="D102" s="37" t="s">
        <v>23</v>
      </c>
      <c r="E102" s="9" t="s">
        <v>664</v>
      </c>
      <c r="F102" s="36" t="s">
        <v>3</v>
      </c>
      <c r="G102" s="36" t="s">
        <v>3</v>
      </c>
      <c r="H102" s="68" t="s">
        <v>645</v>
      </c>
      <c r="I102" s="4" t="str">
        <f>VLOOKUP(C102,WM!$A$1:$B$13,2,FALSE)</f>
        <v>WCU115+BOX</v>
      </c>
      <c r="J102" s="75" t="s">
        <v>665</v>
      </c>
    </row>
    <row r="103" spans="1:10" ht="13.8">
      <c r="A103" s="50" t="s">
        <v>460</v>
      </c>
      <c r="B103" s="37" t="s">
        <v>463</v>
      </c>
      <c r="C103" s="36" t="s">
        <v>6</v>
      </c>
      <c r="D103" s="37" t="s">
        <v>23</v>
      </c>
      <c r="E103" s="9" t="s">
        <v>664</v>
      </c>
      <c r="F103" s="36" t="s">
        <v>3</v>
      </c>
      <c r="G103" s="36" t="s">
        <v>3</v>
      </c>
      <c r="H103" s="68" t="s">
        <v>645</v>
      </c>
      <c r="I103" s="4" t="str">
        <f>VLOOKUP(C103,WM!$A$1:$B$13,2,FALSE)</f>
        <v>WCU115+BOX</v>
      </c>
      <c r="J103" s="75" t="s">
        <v>665</v>
      </c>
    </row>
    <row r="104" spans="1:10" ht="13.8">
      <c r="A104" s="50" t="s">
        <v>464</v>
      </c>
      <c r="B104" s="37" t="s">
        <v>469</v>
      </c>
      <c r="C104" s="36" t="s">
        <v>7</v>
      </c>
      <c r="D104" s="37" t="s">
        <v>53</v>
      </c>
      <c r="E104" s="9" t="s">
        <v>664</v>
      </c>
      <c r="F104" s="36" t="s">
        <v>0</v>
      </c>
      <c r="G104" s="36" t="s">
        <v>3</v>
      </c>
      <c r="H104" s="68" t="s">
        <v>644</v>
      </c>
      <c r="I104" s="4" t="str">
        <f>VLOOKUP(C104,WM!$A$1:$B$13,2,FALSE)</f>
        <v>WCU150+BOX</v>
      </c>
      <c r="J104" s="4" t="s">
        <v>666</v>
      </c>
    </row>
    <row r="105" spans="1:10" ht="13.8">
      <c r="A105" s="50" t="s">
        <v>465</v>
      </c>
      <c r="B105" s="37" t="s">
        <v>467</v>
      </c>
      <c r="C105" s="36" t="s">
        <v>7</v>
      </c>
      <c r="D105" s="37" t="s">
        <v>53</v>
      </c>
      <c r="E105" s="9" t="s">
        <v>664</v>
      </c>
      <c r="F105" s="36" t="s">
        <v>0</v>
      </c>
      <c r="G105" s="36" t="s">
        <v>3</v>
      </c>
      <c r="H105" s="68" t="s">
        <v>644</v>
      </c>
      <c r="I105" s="4" t="str">
        <f>VLOOKUP(C105,WM!$A$1:$B$13,2,FALSE)</f>
        <v>WCU150+BOX</v>
      </c>
      <c r="J105" s="4" t="s">
        <v>666</v>
      </c>
    </row>
    <row r="106" spans="1:10" ht="13.8">
      <c r="A106" s="50" t="s">
        <v>466</v>
      </c>
      <c r="B106" s="37" t="s">
        <v>468</v>
      </c>
      <c r="C106" s="36" t="s">
        <v>7</v>
      </c>
      <c r="D106" s="37" t="s">
        <v>53</v>
      </c>
      <c r="E106" s="9" t="s">
        <v>664</v>
      </c>
      <c r="F106" s="36" t="s">
        <v>0</v>
      </c>
      <c r="G106" s="36" t="s">
        <v>3</v>
      </c>
      <c r="H106" s="68" t="s">
        <v>644</v>
      </c>
      <c r="I106" s="4" t="str">
        <f>VLOOKUP(C106,WM!$A$1:$B$13,2,FALSE)</f>
        <v>WCU150+BOX</v>
      </c>
      <c r="J106" s="4" t="s">
        <v>666</v>
      </c>
    </row>
    <row r="107" spans="1:10" ht="13.8">
      <c r="A107" s="9" t="s">
        <v>473</v>
      </c>
      <c r="B107" s="35" t="s">
        <v>572</v>
      </c>
      <c r="C107" s="23" t="s">
        <v>5</v>
      </c>
      <c r="D107" s="35" t="s">
        <v>23</v>
      </c>
      <c r="E107" s="9" t="s">
        <v>664</v>
      </c>
      <c r="F107" s="23" t="s">
        <v>3</v>
      </c>
      <c r="G107" s="23" t="s">
        <v>3</v>
      </c>
      <c r="H107" s="68" t="s">
        <v>645</v>
      </c>
      <c r="I107" s="4" t="str">
        <f>VLOOKUP(C107,WM!$A$1:$B$13,2,FALSE)</f>
        <v>WCU90+BOX</v>
      </c>
      <c r="J107" s="75" t="s">
        <v>665</v>
      </c>
    </row>
    <row r="108" spans="1:10" ht="13.8">
      <c r="A108" s="9" t="s">
        <v>735</v>
      </c>
      <c r="B108" s="35" t="s">
        <v>573</v>
      </c>
      <c r="C108" s="23" t="s">
        <v>5</v>
      </c>
      <c r="D108" s="35" t="s">
        <v>23</v>
      </c>
      <c r="E108" s="9" t="s">
        <v>664</v>
      </c>
      <c r="F108" s="23" t="s">
        <v>3</v>
      </c>
      <c r="G108" s="23" t="s">
        <v>3</v>
      </c>
      <c r="H108" s="68" t="s">
        <v>645</v>
      </c>
      <c r="I108" s="4" t="str">
        <f>VLOOKUP(C108,WM!$A$1:$B$13,2,FALSE)</f>
        <v>WCU90+BOX</v>
      </c>
      <c r="J108" s="75" t="s">
        <v>665</v>
      </c>
    </row>
    <row r="109" spans="1:10" ht="13.8">
      <c r="A109" s="9" t="s">
        <v>474</v>
      </c>
      <c r="B109" s="35" t="s">
        <v>574</v>
      </c>
      <c r="C109" s="23" t="s">
        <v>5</v>
      </c>
      <c r="D109" s="35" t="s">
        <v>23</v>
      </c>
      <c r="E109" s="9" t="s">
        <v>664</v>
      </c>
      <c r="F109" s="23" t="s">
        <v>3</v>
      </c>
      <c r="G109" s="23" t="s">
        <v>3</v>
      </c>
      <c r="H109" s="68" t="s">
        <v>645</v>
      </c>
      <c r="I109" s="4" t="str">
        <f>VLOOKUP(C109,WM!$A$1:$B$13,2,FALSE)</f>
        <v>WCU90+BOX</v>
      </c>
      <c r="J109" s="75" t="s">
        <v>665</v>
      </c>
    </row>
    <row r="110" spans="1:10" ht="13.8">
      <c r="A110" s="9" t="s">
        <v>475</v>
      </c>
      <c r="B110" s="35" t="s">
        <v>575</v>
      </c>
      <c r="C110" s="23" t="s">
        <v>5</v>
      </c>
      <c r="D110" s="35" t="s">
        <v>23</v>
      </c>
      <c r="E110" s="9" t="s">
        <v>664</v>
      </c>
      <c r="F110" s="23" t="s">
        <v>3</v>
      </c>
      <c r="G110" s="23" t="s">
        <v>3</v>
      </c>
      <c r="H110" s="68" t="s">
        <v>645</v>
      </c>
      <c r="I110" s="4" t="str">
        <f>VLOOKUP(C110,WM!$A$1:$B$13,2,FALSE)</f>
        <v>WCU90+BOX</v>
      </c>
      <c r="J110" s="75" t="s">
        <v>665</v>
      </c>
    </row>
    <row r="111" spans="1:10" ht="13.8">
      <c r="A111" s="9" t="s">
        <v>736</v>
      </c>
      <c r="B111" s="35" t="s">
        <v>576</v>
      </c>
      <c r="C111" s="23" t="s">
        <v>5</v>
      </c>
      <c r="D111" s="35" t="s">
        <v>23</v>
      </c>
      <c r="E111" s="9" t="s">
        <v>664</v>
      </c>
      <c r="F111" s="23" t="s">
        <v>3</v>
      </c>
      <c r="G111" s="23" t="s">
        <v>3</v>
      </c>
      <c r="H111" s="68" t="s">
        <v>645</v>
      </c>
      <c r="I111" s="4" t="str">
        <f>VLOOKUP(C111,WM!$A$1:$B$13,2,FALSE)</f>
        <v>WCU90+BOX</v>
      </c>
      <c r="J111" s="75" t="s">
        <v>665</v>
      </c>
    </row>
    <row r="112" spans="1:10" ht="13.8">
      <c r="A112" s="9" t="s">
        <v>476</v>
      </c>
      <c r="B112" s="35" t="s">
        <v>577</v>
      </c>
      <c r="C112" s="23" t="s">
        <v>5</v>
      </c>
      <c r="D112" s="35" t="s">
        <v>23</v>
      </c>
      <c r="E112" s="9" t="s">
        <v>664</v>
      </c>
      <c r="F112" s="23" t="s">
        <v>3</v>
      </c>
      <c r="G112" s="23" t="s">
        <v>3</v>
      </c>
      <c r="H112" s="68" t="s">
        <v>645</v>
      </c>
      <c r="I112" s="4" t="str">
        <f>VLOOKUP(C112,WM!$A$1:$B$13,2,FALSE)</f>
        <v>WCU90+BOX</v>
      </c>
      <c r="J112" s="75" t="s">
        <v>665</v>
      </c>
    </row>
    <row r="113" spans="1:10" ht="13.8">
      <c r="A113" s="49" t="s">
        <v>477</v>
      </c>
      <c r="B113" s="35" t="s">
        <v>578</v>
      </c>
      <c r="C113" s="23" t="s">
        <v>5</v>
      </c>
      <c r="D113" s="35" t="s">
        <v>23</v>
      </c>
      <c r="E113" s="9" t="s">
        <v>664</v>
      </c>
      <c r="F113" s="23" t="s">
        <v>3</v>
      </c>
      <c r="G113" s="23" t="s">
        <v>3</v>
      </c>
      <c r="H113" s="68" t="s">
        <v>645</v>
      </c>
      <c r="I113" s="4" t="str">
        <f>VLOOKUP(C113,WM!$A$1:$B$13,2,FALSE)</f>
        <v>WCU90+BOX</v>
      </c>
      <c r="J113" s="75" t="s">
        <v>665</v>
      </c>
    </row>
    <row r="114" spans="1:10" ht="13.8">
      <c r="A114" s="49" t="s">
        <v>478</v>
      </c>
      <c r="B114" s="35" t="s">
        <v>573</v>
      </c>
      <c r="C114" s="23" t="s">
        <v>5</v>
      </c>
      <c r="D114" s="35" t="s">
        <v>23</v>
      </c>
      <c r="E114" s="9" t="s">
        <v>664</v>
      </c>
      <c r="F114" s="23" t="s">
        <v>3</v>
      </c>
      <c r="G114" s="23" t="s">
        <v>3</v>
      </c>
      <c r="H114" s="68" t="s">
        <v>645</v>
      </c>
      <c r="I114" s="4" t="str">
        <f>VLOOKUP(C114,WM!$A$1:$B$13,2,FALSE)</f>
        <v>WCU90+BOX</v>
      </c>
      <c r="J114" s="75" t="s">
        <v>665</v>
      </c>
    </row>
    <row r="115" spans="1:10" ht="13.8">
      <c r="A115" s="49" t="s">
        <v>479</v>
      </c>
      <c r="B115" s="35" t="s">
        <v>578</v>
      </c>
      <c r="C115" s="23" t="s">
        <v>5</v>
      </c>
      <c r="D115" s="35" t="s">
        <v>23</v>
      </c>
      <c r="E115" s="9" t="s">
        <v>664</v>
      </c>
      <c r="F115" s="23" t="s">
        <v>3</v>
      </c>
      <c r="G115" s="23" t="s">
        <v>3</v>
      </c>
      <c r="H115" s="68" t="s">
        <v>645</v>
      </c>
      <c r="I115" s="4" t="str">
        <f>VLOOKUP(C115,WM!$A$1:$B$13,2,FALSE)</f>
        <v>WCU90+BOX</v>
      </c>
      <c r="J115" s="75" t="s">
        <v>665</v>
      </c>
    </row>
    <row r="116" spans="1:10" ht="13.8">
      <c r="A116" s="49" t="s">
        <v>480</v>
      </c>
      <c r="B116" s="35" t="s">
        <v>579</v>
      </c>
      <c r="C116" s="23" t="s">
        <v>5</v>
      </c>
      <c r="D116" s="35" t="s">
        <v>23</v>
      </c>
      <c r="E116" s="9" t="s">
        <v>664</v>
      </c>
      <c r="F116" s="23" t="s">
        <v>3</v>
      </c>
      <c r="G116" s="23" t="s">
        <v>3</v>
      </c>
      <c r="H116" s="68" t="s">
        <v>645</v>
      </c>
      <c r="I116" s="4" t="str">
        <f>VLOOKUP(C116,WM!$A$1:$B$13,2,FALSE)</f>
        <v>WCU90+BOX</v>
      </c>
      <c r="J116" s="75" t="s">
        <v>665</v>
      </c>
    </row>
    <row r="117" spans="1:10" ht="13.8">
      <c r="A117" s="49" t="s">
        <v>481</v>
      </c>
      <c r="B117" s="35" t="s">
        <v>576</v>
      </c>
      <c r="C117" s="23" t="s">
        <v>5</v>
      </c>
      <c r="D117" s="35" t="s">
        <v>23</v>
      </c>
      <c r="E117" s="9" t="s">
        <v>664</v>
      </c>
      <c r="F117" s="23" t="s">
        <v>3</v>
      </c>
      <c r="G117" s="23" t="s">
        <v>3</v>
      </c>
      <c r="H117" s="68" t="s">
        <v>645</v>
      </c>
      <c r="I117" s="4" t="str">
        <f>VLOOKUP(C117,WM!$A$1:$B$13,2,FALSE)</f>
        <v>WCU90+BOX</v>
      </c>
      <c r="J117" s="75" t="s">
        <v>665</v>
      </c>
    </row>
    <row r="118" spans="1:10" ht="13.8">
      <c r="A118" s="49" t="s">
        <v>482</v>
      </c>
      <c r="B118" s="35" t="s">
        <v>579</v>
      </c>
      <c r="C118" s="23" t="s">
        <v>5</v>
      </c>
      <c r="D118" s="35" t="s">
        <v>23</v>
      </c>
      <c r="E118" s="9" t="s">
        <v>664</v>
      </c>
      <c r="F118" s="23" t="s">
        <v>3</v>
      </c>
      <c r="G118" s="23" t="s">
        <v>3</v>
      </c>
      <c r="H118" s="68" t="s">
        <v>645</v>
      </c>
      <c r="I118" s="4" t="str">
        <f>VLOOKUP(C118,WM!$A$1:$B$13,2,FALSE)</f>
        <v>WCU90+BOX</v>
      </c>
      <c r="J118" s="75" t="s">
        <v>665</v>
      </c>
    </row>
    <row r="119" spans="1:10" ht="13.8">
      <c r="A119" s="55" t="s">
        <v>483</v>
      </c>
      <c r="B119" s="35" t="s">
        <v>580</v>
      </c>
      <c r="C119" s="23" t="s">
        <v>5</v>
      </c>
      <c r="D119" s="35" t="s">
        <v>23</v>
      </c>
      <c r="E119" s="9" t="s">
        <v>664</v>
      </c>
      <c r="F119" s="23" t="s">
        <v>3</v>
      </c>
      <c r="G119" s="23" t="s">
        <v>3</v>
      </c>
      <c r="H119" s="68" t="s">
        <v>645</v>
      </c>
      <c r="I119" s="4" t="str">
        <f>VLOOKUP(C119,WM!$A$1:$B$13,2,FALSE)</f>
        <v>WCU90+BOX</v>
      </c>
      <c r="J119" s="75" t="s">
        <v>665</v>
      </c>
    </row>
    <row r="120" spans="1:10" ht="13.8">
      <c r="A120" s="55" t="s">
        <v>484</v>
      </c>
      <c r="B120" s="35" t="s">
        <v>581</v>
      </c>
      <c r="C120" s="23" t="s">
        <v>5</v>
      </c>
      <c r="D120" s="35" t="s">
        <v>23</v>
      </c>
      <c r="E120" s="9" t="s">
        <v>664</v>
      </c>
      <c r="F120" s="23" t="s">
        <v>3</v>
      </c>
      <c r="G120" s="23" t="s">
        <v>3</v>
      </c>
      <c r="H120" s="68" t="s">
        <v>645</v>
      </c>
      <c r="I120" s="4" t="str">
        <f>VLOOKUP(C120,WM!$A$1:$B$13,2,FALSE)</f>
        <v>WCU90+BOX</v>
      </c>
      <c r="J120" s="75" t="s">
        <v>665</v>
      </c>
    </row>
    <row r="121" spans="1:10" ht="13.8">
      <c r="A121" s="55" t="s">
        <v>485</v>
      </c>
      <c r="B121" s="35" t="s">
        <v>582</v>
      </c>
      <c r="C121" s="23" t="s">
        <v>5</v>
      </c>
      <c r="D121" s="35" t="s">
        <v>23</v>
      </c>
      <c r="E121" s="9" t="s">
        <v>664</v>
      </c>
      <c r="F121" s="23" t="s">
        <v>3</v>
      </c>
      <c r="G121" s="23" t="s">
        <v>3</v>
      </c>
      <c r="H121" s="68" t="s">
        <v>645</v>
      </c>
      <c r="I121" s="4" t="str">
        <f>VLOOKUP(C121,WM!$A$1:$B$13,2,FALSE)</f>
        <v>WCU90+BOX</v>
      </c>
      <c r="J121" s="75" t="s">
        <v>665</v>
      </c>
    </row>
    <row r="122" spans="1:10" ht="13.8">
      <c r="A122" s="55" t="s">
        <v>486</v>
      </c>
      <c r="B122" s="35" t="s">
        <v>583</v>
      </c>
      <c r="C122" s="23" t="s">
        <v>5</v>
      </c>
      <c r="D122" s="35" t="s">
        <v>23</v>
      </c>
      <c r="E122" s="9" t="s">
        <v>664</v>
      </c>
      <c r="F122" s="23" t="s">
        <v>3</v>
      </c>
      <c r="G122" s="23" t="s">
        <v>3</v>
      </c>
      <c r="H122" s="68" t="s">
        <v>645</v>
      </c>
      <c r="I122" s="4" t="str">
        <f>VLOOKUP(C122,WM!$A$1:$B$13,2,FALSE)</f>
        <v>WCU90+BOX</v>
      </c>
      <c r="J122" s="75" t="s">
        <v>665</v>
      </c>
    </row>
    <row r="123" spans="1:10" ht="13.8">
      <c r="A123" s="55" t="s">
        <v>487</v>
      </c>
      <c r="B123" s="35" t="s">
        <v>584</v>
      </c>
      <c r="C123" s="23" t="s">
        <v>5</v>
      </c>
      <c r="D123" s="35" t="s">
        <v>23</v>
      </c>
      <c r="E123" s="9" t="s">
        <v>664</v>
      </c>
      <c r="F123" s="23" t="s">
        <v>3</v>
      </c>
      <c r="G123" s="23" t="s">
        <v>3</v>
      </c>
      <c r="H123" s="68" t="s">
        <v>645</v>
      </c>
      <c r="I123" s="4" t="str">
        <f>VLOOKUP(C123,WM!$A$1:$B$13,2,FALSE)</f>
        <v>WCU90+BOX</v>
      </c>
      <c r="J123" s="75" t="s">
        <v>665</v>
      </c>
    </row>
    <row r="124" spans="1:10" ht="13.8">
      <c r="A124" s="55" t="s">
        <v>488</v>
      </c>
      <c r="B124" s="35" t="s">
        <v>585</v>
      </c>
      <c r="C124" s="23" t="s">
        <v>5</v>
      </c>
      <c r="D124" s="35" t="s">
        <v>23</v>
      </c>
      <c r="E124" s="9" t="s">
        <v>664</v>
      </c>
      <c r="F124" s="23" t="s">
        <v>3</v>
      </c>
      <c r="G124" s="23" t="s">
        <v>3</v>
      </c>
      <c r="H124" s="68" t="s">
        <v>645</v>
      </c>
      <c r="I124" s="4" t="str">
        <f>VLOOKUP(C124,WM!$A$1:$B$13,2,FALSE)</f>
        <v>WCU90+BOX</v>
      </c>
      <c r="J124" s="75" t="s">
        <v>665</v>
      </c>
    </row>
    <row r="125" spans="1:10" ht="13.8">
      <c r="H125" s="68"/>
    </row>
    <row r="126" spans="1:10" ht="13.8">
      <c r="H126" s="68"/>
    </row>
    <row r="127" spans="1:10" ht="13.8">
      <c r="H127" s="68"/>
    </row>
    <row r="128" spans="1:10" ht="13.8">
      <c r="H128" s="68"/>
    </row>
    <row r="129" spans="8:8" ht="13.8">
      <c r="H129" s="68"/>
    </row>
    <row r="130" spans="8:8" ht="13.8">
      <c r="H130" s="68"/>
    </row>
    <row r="131" spans="8:8" ht="13.8">
      <c r="H131" s="68"/>
    </row>
    <row r="132" spans="8:8" ht="13.8">
      <c r="H132" s="68"/>
    </row>
    <row r="133" spans="8:8" ht="13.8">
      <c r="H133" s="68"/>
    </row>
    <row r="134" spans="8:8" ht="13.8">
      <c r="H134" s="68"/>
    </row>
    <row r="135" spans="8:8" ht="13.8">
      <c r="H135" s="68"/>
    </row>
    <row r="136" spans="8:8" ht="13.8">
      <c r="H136" s="68"/>
    </row>
    <row r="137" spans="8:8" ht="13.8">
      <c r="H137" s="68"/>
    </row>
    <row r="138" spans="8:8" ht="13.8">
      <c r="H138" s="68"/>
    </row>
    <row r="139" spans="8:8" ht="13.8">
      <c r="H139" s="68"/>
    </row>
    <row r="140" spans="8:8" ht="13.8">
      <c r="H140" s="68"/>
    </row>
    <row r="141" spans="8:8" ht="13.8">
      <c r="H141" s="68"/>
    </row>
    <row r="142" spans="8:8" ht="13.8">
      <c r="H142" s="6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38</vt:i4>
      </vt:variant>
    </vt:vector>
  </HeadingPairs>
  <TitlesOfParts>
    <vt:vector size="39" baseType="lpstr">
      <vt:lpstr>Catalogue</vt:lpstr>
      <vt:lpstr>JOINTFE3</vt:lpstr>
      <vt:lpstr>JOINTFF1</vt:lpstr>
      <vt:lpstr>JOINTFF2</vt:lpstr>
      <vt:lpstr>JOINTFF3</vt:lpstr>
      <vt:lpstr>JOINTFF5</vt:lpstr>
      <vt:lpstr>JOINTFF7</vt:lpstr>
      <vt:lpstr>JOINTFP1</vt:lpstr>
      <vt:lpstr>JOINTFP2</vt:lpstr>
      <vt:lpstr>JOINTFP3</vt:lpstr>
      <vt:lpstr>JOINTSE1</vt:lpstr>
      <vt:lpstr>JOINTSE2</vt:lpstr>
      <vt:lpstr>JOINTSE4</vt:lpstr>
      <vt:lpstr>JOINTSE7</vt:lpstr>
      <vt:lpstr>JOINTSF1</vt:lpstr>
      <vt:lpstr>JOINTSF2</vt:lpstr>
      <vt:lpstr>JOINTSF3</vt:lpstr>
      <vt:lpstr>JOINTSP1</vt:lpstr>
      <vt:lpstr>JOINTSP2</vt:lpstr>
      <vt:lpstr>JOINTSP3</vt:lpstr>
      <vt:lpstr>JOINTSP4</vt:lpstr>
      <vt:lpstr>JOINTSP5</vt:lpstr>
      <vt:lpstr>JOINTSP6</vt:lpstr>
      <vt:lpstr>JOINTSP9</vt:lpstr>
      <vt:lpstr>JOINTSS1</vt:lpstr>
      <vt:lpstr>JOINTSS2</vt:lpstr>
      <vt:lpstr>JOINTSS3</vt:lpstr>
      <vt:lpstr>JOINTSS4</vt:lpstr>
      <vt:lpstr>JOINTSS5</vt:lpstr>
      <vt:lpstr>JOINTSS6</vt:lpstr>
      <vt:lpstr>JOINTSS7</vt:lpstr>
      <vt:lpstr>JOINTSSE3</vt:lpstr>
      <vt:lpstr>JOINTST1</vt:lpstr>
      <vt:lpstr>JOINTST3</vt:lpstr>
      <vt:lpstr>JOINTTP1</vt:lpstr>
      <vt:lpstr>JOINTTP2</vt:lpstr>
      <vt:lpstr>PRICES</vt:lpstr>
      <vt:lpstr>Catalogue!Print_Area</vt:lpstr>
      <vt:lpstr>WM</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Lectro-Tech</dc:creator>
  <cp:lastModifiedBy>Doug</cp:lastModifiedBy>
  <cp:lastPrinted>2013-11-20T13:33:49Z</cp:lastPrinted>
  <dcterms:created xsi:type="dcterms:W3CDTF">2002-06-09T06:15:16Z</dcterms:created>
  <dcterms:modified xsi:type="dcterms:W3CDTF">2015-10-20T14:45:32Z</dcterms:modified>
</cp:coreProperties>
</file>